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9"/>
  </bookViews>
  <sheets>
    <sheet name="FORMAT" sheetId="1" r:id="rId1"/>
    <sheet name="COST OF PURCHASES " sheetId="2" r:id="rId2"/>
    <sheet name="COST OF CONVERSION" sheetId="3" r:id="rId3"/>
    <sheet name="NRV &amp; COST" sheetId="4" r:id="rId4"/>
    <sheet name="SUM NO 1" sheetId="5" r:id="rId5"/>
    <sheet name="SUM NO 2" sheetId="6" r:id="rId6"/>
    <sheet name="SUM NO 3" sheetId="7" r:id="rId7"/>
    <sheet name="SUM NO 4" sheetId="8" r:id="rId8"/>
    <sheet name="SUM NO 5" sheetId="9" r:id="rId9"/>
    <sheet name="SUM NO 6 " sheetId="10" r:id="rId10"/>
  </sheets>
  <calcPr calcId="152511"/>
</workbook>
</file>

<file path=xl/calcChain.xml><?xml version="1.0" encoding="utf-8"?>
<calcChain xmlns="http://schemas.openxmlformats.org/spreadsheetml/2006/main">
  <c r="I37" i="10" l="1"/>
  <c r="J37" i="10"/>
  <c r="H37" i="10"/>
  <c r="D37" i="10"/>
  <c r="J22" i="10"/>
  <c r="G22" i="10"/>
  <c r="D19" i="10"/>
  <c r="J17" i="10"/>
  <c r="G17" i="10"/>
  <c r="D13" i="10"/>
  <c r="J18" i="9"/>
  <c r="H18" i="9"/>
  <c r="D18" i="9"/>
  <c r="I16" i="9"/>
  <c r="I14" i="9"/>
  <c r="G14" i="9"/>
  <c r="J12" i="9"/>
  <c r="I12" i="9" s="1"/>
  <c r="H12" i="9"/>
  <c r="D12" i="9"/>
  <c r="I10" i="9"/>
  <c r="H10" i="9"/>
  <c r="G10" i="9"/>
  <c r="I8" i="9"/>
  <c r="J8" i="9"/>
  <c r="H8" i="9"/>
  <c r="I17" i="8"/>
  <c r="J17" i="8"/>
  <c r="J15" i="8"/>
  <c r="H15" i="8"/>
  <c r="J13" i="8"/>
  <c r="H13" i="8"/>
  <c r="J11" i="8"/>
  <c r="H11" i="8"/>
  <c r="J9" i="8"/>
  <c r="H9" i="8"/>
  <c r="G9" i="8"/>
  <c r="I7" i="8"/>
  <c r="J7" i="8"/>
  <c r="H7" i="8"/>
  <c r="J29" i="7" l="1"/>
  <c r="H29" i="7"/>
  <c r="G29" i="7"/>
  <c r="J27" i="7"/>
  <c r="H27" i="7"/>
  <c r="G27" i="7"/>
  <c r="D23" i="7"/>
  <c r="J21" i="7"/>
  <c r="G21" i="7"/>
  <c r="D17" i="7"/>
  <c r="J15" i="7"/>
  <c r="H15" i="7"/>
  <c r="G15" i="7"/>
  <c r="J13" i="7"/>
  <c r="G13" i="7"/>
  <c r="J9" i="7"/>
  <c r="G9" i="7"/>
  <c r="D6" i="7"/>
  <c r="J6" i="7"/>
  <c r="J25" i="5"/>
  <c r="H25" i="5"/>
  <c r="E10" i="4"/>
  <c r="C35" i="2"/>
</calcChain>
</file>

<file path=xl/sharedStrings.xml><?xml version="1.0" encoding="utf-8"?>
<sst xmlns="http://schemas.openxmlformats.org/spreadsheetml/2006/main" count="258" uniqueCount="101">
  <si>
    <t>PARTICULARS</t>
  </si>
  <si>
    <t xml:space="preserve">AMT RS </t>
  </si>
  <si>
    <t xml:space="preserve">COST OF PURCHASES </t>
  </si>
  <si>
    <t>PURCHASE PRICE</t>
  </si>
  <si>
    <t>XX</t>
  </si>
  <si>
    <t>ADD : DUTIES &amp; TAXES</t>
  </si>
  <si>
    <t>ADD : FREIGHT INWARD</t>
  </si>
  <si>
    <t>ADD: FREIGHT INWARD</t>
  </si>
  <si>
    <t>ADD:BUYING EXPENSES</t>
  </si>
  <si>
    <t>LESS : DUTIES &amp; TAXES [ RECOVERABLE ]</t>
  </si>
  <si>
    <t>LESS : REBATE</t>
  </si>
  <si>
    <t>LESS : TRADE DISCOUNT</t>
  </si>
  <si>
    <t>LESS : DUTY DRAWBACK</t>
  </si>
  <si>
    <t>LESS : SUBSIDY</t>
  </si>
  <si>
    <t>COST OF CONVERSION</t>
  </si>
  <si>
    <t>AMT RS</t>
  </si>
  <si>
    <t>DIRECT MATERIALS</t>
  </si>
  <si>
    <t>DIRECT EXPENSES</t>
  </si>
  <si>
    <t>DIRECT LABOUR</t>
  </si>
  <si>
    <t>SYSTEMATIC ALLOCATION :</t>
  </si>
  <si>
    <t>FIXED OVERHEADS</t>
  </si>
  <si>
    <t>VARIABLE OVERHEADS</t>
  </si>
  <si>
    <t>TOTAL COST OF CONVERSION</t>
  </si>
  <si>
    <t>ADD: DUTIES &amp; TAXES</t>
  </si>
  <si>
    <t>ADD : OTHER EXPENSES</t>
  </si>
  <si>
    <t>TOTAL</t>
  </si>
  <si>
    <t>AMT RS [ LAKHS ]</t>
  </si>
  <si>
    <t>SUM NO 1</t>
  </si>
  <si>
    <t>SUM NO 2</t>
  </si>
  <si>
    <t>ADD : DUTIES &amp; TAXES [ NOT RECOV</t>
  </si>
  <si>
    <t>ERABLE ]</t>
  </si>
  <si>
    <t>COST OF PURCHASES</t>
  </si>
  <si>
    <t>SUM NO 3</t>
  </si>
  <si>
    <t>ADD : DUTIES &amp; TAXES NOT RECOVERABLE</t>
  </si>
  <si>
    <t>COST OF PURCHASE</t>
  </si>
  <si>
    <t>SUM NO 4</t>
  </si>
  <si>
    <t>ADD : DUTIES &amp; TAXES [ NOT RECOVERABLE ]</t>
  </si>
  <si>
    <t>ADD : FRIEGHT INWARD</t>
  </si>
  <si>
    <t>LESS : DUTIES &amp; TAXES [ RECOVERABLE]</t>
  </si>
  <si>
    <t xml:space="preserve">SUM 1 </t>
  </si>
  <si>
    <t>DIRECT MATERIAL</t>
  </si>
  <si>
    <t>SYSTEMATIC ALLOCATION OF OVERHEADS</t>
  </si>
  <si>
    <t xml:space="preserve">LESS : INTEREST </t>
  </si>
  <si>
    <t>COST PER COMPUTER = TOTAL COST / NO OF UNITS</t>
  </si>
  <si>
    <t>COST PER COMPUTER = 1,150 / 500</t>
  </si>
  <si>
    <t>COST PER COMPUTER = 2.3 LAKHS</t>
  </si>
  <si>
    <t>NIL</t>
  </si>
  <si>
    <t>VARIABLE PRODUCTION OVERHEADS</t>
  </si>
  <si>
    <t xml:space="preserve">FIXED PRODUCTION OVERHEADS </t>
  </si>
  <si>
    <t>[ 15,00,000 / 1,00,000 ]</t>
  </si>
  <si>
    <t>CLOSING STOCK [ RS ] : 3,000 KGS x 235 PER KG</t>
  </si>
  <si>
    <t>CLOSING STOCK [ RS ] : 7,05,000</t>
  </si>
  <si>
    <t>[ 40,000 / 10,000 UNITS ]</t>
  </si>
  <si>
    <t>*</t>
  </si>
  <si>
    <t>WE CONSIDER NORMAL CAPACITY AND NOT ACTUAL PRODUCTION WHILE CALCULATING</t>
  </si>
  <si>
    <t>CLOSING STOCK [ RS ] : UNITS x COST PER UNIT</t>
  </si>
  <si>
    <t>CLOSING STOCK [ RS ] : 4,000 UNITS x RS 24</t>
  </si>
  <si>
    <t>CLOSING STOCK [ RS ] : RS 96,000</t>
  </si>
  <si>
    <t>RULE : COST OR NRV WHICHEVER IS LOWER</t>
  </si>
  <si>
    <t>ITEMS</t>
  </si>
  <si>
    <t>COST</t>
  </si>
  <si>
    <t xml:space="preserve">NRV </t>
  </si>
  <si>
    <t>VALUATION</t>
  </si>
  <si>
    <t>A</t>
  </si>
  <si>
    <t>B</t>
  </si>
  <si>
    <t>C</t>
  </si>
  <si>
    <t>D</t>
  </si>
  <si>
    <t>E</t>
  </si>
  <si>
    <t>NRV</t>
  </si>
  <si>
    <t>ILL 4 : PG NO 315</t>
  </si>
  <si>
    <t>DATE</t>
  </si>
  <si>
    <t>RECEIPTS</t>
  </si>
  <si>
    <t>ISSUES</t>
  </si>
  <si>
    <t>BALANCE</t>
  </si>
  <si>
    <t>QTY</t>
  </si>
  <si>
    <t>RATE</t>
  </si>
  <si>
    <t xml:space="preserve">AMT </t>
  </si>
  <si>
    <t xml:space="preserve">QTY </t>
  </si>
  <si>
    <t>AMT</t>
  </si>
  <si>
    <t>JAN</t>
  </si>
  <si>
    <t>STORES LEDGER ACCOUNT AS PER FIFO METHOD</t>
  </si>
  <si>
    <t>ILL 1 : PG NO 326</t>
  </si>
  <si>
    <t>Q</t>
  </si>
  <si>
    <t>R</t>
  </si>
  <si>
    <t>FEB</t>
  </si>
  <si>
    <t>MAR</t>
  </si>
  <si>
    <t>ILL 14 : PG NO 329</t>
  </si>
  <si>
    <t xml:space="preserve">Q </t>
  </si>
  <si>
    <t xml:space="preserve">R </t>
  </si>
  <si>
    <t xml:space="preserve">SEPT </t>
  </si>
  <si>
    <t>ILL 6 : PG NO 316</t>
  </si>
  <si>
    <t>RECEIPTS = + TO BALANCE STOCK</t>
  </si>
  <si>
    <t>ISSUES = - FROM BALANCE STOCK</t>
  </si>
  <si>
    <t>ILL 9 : PG NO 318</t>
  </si>
  <si>
    <t>STORES LEDGER ACCOUNT UNDER WEIGHTED AVERAGE METHOD</t>
  </si>
  <si>
    <t>SHORTAGE = ISSUES</t>
  </si>
  <si>
    <t>EXCESS = RECEIPTS</t>
  </si>
  <si>
    <t>ILL 12 : PG NO 320</t>
  </si>
  <si>
    <t>BALANCES</t>
  </si>
  <si>
    <t>A] FIFO</t>
  </si>
  <si>
    <t>B] WEIGHTED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</si>
</sst>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7" fontId="1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2"/>
  <sheetViews>
    <sheetView topLeftCell="A11" workbookViewId="0">
      <selection activeCell="B20" sqref="B20"/>
    </sheetView>
  </sheetViews>
  <sheetFormatPr defaultRowHeight="23.25" x14ac:dyDescent="0.35"/>
  <cols>
    <col min="1" max="1" width="9.140625" style="1"/>
    <col min="2" max="2" width="71.7109375" style="1" customWidth="1"/>
    <col min="3" max="3" width="18.28515625" style="1" customWidth="1"/>
    <col min="4" max="4" width="18.5703125" style="1" customWidth="1"/>
    <col min="5" max="16384" width="9.140625" style="1"/>
  </cols>
  <sheetData>
    <row r="1" spans="2:4" x14ac:dyDescent="0.35">
      <c r="B1" s="1" t="s">
        <v>2</v>
      </c>
    </row>
    <row r="2" spans="2:4" x14ac:dyDescent="0.35">
      <c r="B2" s="2" t="s">
        <v>0</v>
      </c>
      <c r="C2" s="2" t="s">
        <v>1</v>
      </c>
      <c r="D2" s="2" t="s">
        <v>1</v>
      </c>
    </row>
    <row r="3" spans="2:4" x14ac:dyDescent="0.35">
      <c r="B3" s="2" t="s">
        <v>3</v>
      </c>
      <c r="C3" s="2"/>
      <c r="D3" s="2" t="s">
        <v>4</v>
      </c>
    </row>
    <row r="4" spans="2:4" x14ac:dyDescent="0.35">
      <c r="B4" s="2" t="s">
        <v>5</v>
      </c>
      <c r="C4" s="2"/>
      <c r="D4" s="2" t="s">
        <v>4</v>
      </c>
    </row>
    <row r="5" spans="2:4" x14ac:dyDescent="0.35">
      <c r="B5" s="2" t="s">
        <v>7</v>
      </c>
      <c r="C5" s="2"/>
      <c r="D5" s="2" t="s">
        <v>4</v>
      </c>
    </row>
    <row r="6" spans="2:4" x14ac:dyDescent="0.35">
      <c r="B6" s="2" t="s">
        <v>8</v>
      </c>
      <c r="C6" s="2"/>
      <c r="D6" s="2" t="s">
        <v>4</v>
      </c>
    </row>
    <row r="7" spans="2:4" x14ac:dyDescent="0.35">
      <c r="B7" s="2" t="s">
        <v>9</v>
      </c>
      <c r="C7" s="2"/>
      <c r="D7" s="2" t="s">
        <v>4</v>
      </c>
    </row>
    <row r="8" spans="2:4" x14ac:dyDescent="0.35">
      <c r="B8" s="2" t="s">
        <v>10</v>
      </c>
      <c r="C8" s="2"/>
      <c r="D8" s="2" t="s">
        <v>4</v>
      </c>
    </row>
    <row r="9" spans="2:4" x14ac:dyDescent="0.35">
      <c r="B9" s="2" t="s">
        <v>11</v>
      </c>
      <c r="C9" s="2"/>
      <c r="D9" s="2" t="s">
        <v>4</v>
      </c>
    </row>
    <row r="10" spans="2:4" x14ac:dyDescent="0.35">
      <c r="B10" s="2" t="s">
        <v>12</v>
      </c>
      <c r="C10" s="2"/>
      <c r="D10" s="2" t="s">
        <v>4</v>
      </c>
    </row>
    <row r="11" spans="2:4" x14ac:dyDescent="0.35">
      <c r="B11" s="2" t="s">
        <v>13</v>
      </c>
      <c r="C11" s="2"/>
      <c r="D11" s="2" t="s">
        <v>4</v>
      </c>
    </row>
    <row r="12" spans="2:4" x14ac:dyDescent="0.35">
      <c r="B12" s="2" t="s">
        <v>2</v>
      </c>
      <c r="C12" s="2"/>
      <c r="D12" s="2" t="s">
        <v>4</v>
      </c>
    </row>
    <row r="14" spans="2:4" x14ac:dyDescent="0.35">
      <c r="B14" s="1" t="s">
        <v>14</v>
      </c>
    </row>
    <row r="15" spans="2:4" x14ac:dyDescent="0.35">
      <c r="B15" s="2" t="s">
        <v>0</v>
      </c>
      <c r="C15" s="2" t="s">
        <v>1</v>
      </c>
      <c r="D15" s="2" t="s">
        <v>15</v>
      </c>
    </row>
    <row r="16" spans="2:4" x14ac:dyDescent="0.35">
      <c r="B16" s="2" t="s">
        <v>16</v>
      </c>
      <c r="C16" s="2"/>
      <c r="D16" s="2" t="s">
        <v>4</v>
      </c>
    </row>
    <row r="17" spans="2:4" x14ac:dyDescent="0.35">
      <c r="B17" s="2" t="s">
        <v>18</v>
      </c>
      <c r="C17" s="2"/>
      <c r="D17" s="2" t="s">
        <v>4</v>
      </c>
    </row>
    <row r="18" spans="2:4" x14ac:dyDescent="0.35">
      <c r="B18" s="2" t="s">
        <v>17</v>
      </c>
      <c r="C18" s="2"/>
      <c r="D18" s="2" t="s">
        <v>4</v>
      </c>
    </row>
    <row r="19" spans="2:4" x14ac:dyDescent="0.35">
      <c r="B19" s="2" t="s">
        <v>19</v>
      </c>
      <c r="C19" s="2"/>
      <c r="D19" s="2"/>
    </row>
    <row r="20" spans="2:4" x14ac:dyDescent="0.35">
      <c r="B20" s="2" t="s">
        <v>20</v>
      </c>
      <c r="C20" s="2"/>
      <c r="D20" s="2" t="s">
        <v>4</v>
      </c>
    </row>
    <row r="21" spans="2:4" x14ac:dyDescent="0.35">
      <c r="B21" s="2" t="s">
        <v>21</v>
      </c>
      <c r="C21" s="2"/>
      <c r="D21" s="2" t="s">
        <v>4</v>
      </c>
    </row>
    <row r="22" spans="2:4" x14ac:dyDescent="0.35">
      <c r="B22" s="2" t="s">
        <v>22</v>
      </c>
      <c r="C22" s="2"/>
      <c r="D22" s="2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L1" sqref="L1"/>
    </sheetView>
  </sheetViews>
  <sheetFormatPr defaultRowHeight="23.25" x14ac:dyDescent="0.35"/>
  <cols>
    <col min="1" max="1" width="10.5703125" style="1" bestFit="1" customWidth="1"/>
    <col min="2" max="16384" width="9.140625" style="1"/>
  </cols>
  <sheetData>
    <row r="1" spans="1:10" x14ac:dyDescent="0.35">
      <c r="A1" s="1" t="s">
        <v>97</v>
      </c>
    </row>
    <row r="3" spans="1:10" x14ac:dyDescent="0.35">
      <c r="A3" s="1" t="s">
        <v>99</v>
      </c>
    </row>
    <row r="4" spans="1:10" x14ac:dyDescent="0.35">
      <c r="A4" s="5" t="s">
        <v>70</v>
      </c>
      <c r="B4" s="8" t="s">
        <v>71</v>
      </c>
      <c r="C4" s="9"/>
      <c r="D4" s="10"/>
      <c r="E4" s="8" t="s">
        <v>72</v>
      </c>
      <c r="F4" s="9"/>
      <c r="G4" s="10"/>
      <c r="H4" s="8" t="s">
        <v>98</v>
      </c>
      <c r="I4" s="9"/>
      <c r="J4" s="10"/>
    </row>
    <row r="5" spans="1:10" x14ac:dyDescent="0.35">
      <c r="A5" s="6"/>
      <c r="B5" s="2" t="s">
        <v>82</v>
      </c>
      <c r="C5" s="2" t="s">
        <v>83</v>
      </c>
      <c r="D5" s="2" t="s">
        <v>63</v>
      </c>
      <c r="E5" s="2" t="s">
        <v>87</v>
      </c>
      <c r="F5" s="2" t="s">
        <v>83</v>
      </c>
      <c r="G5" s="2" t="s">
        <v>63</v>
      </c>
      <c r="H5" s="2" t="s">
        <v>82</v>
      </c>
      <c r="I5" s="2" t="s">
        <v>83</v>
      </c>
      <c r="J5" s="2" t="s">
        <v>63</v>
      </c>
    </row>
    <row r="6" spans="1:10" x14ac:dyDescent="0.35">
      <c r="A6" s="11">
        <v>43374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35">
      <c r="A7" s="2">
        <v>1</v>
      </c>
      <c r="B7" s="2"/>
      <c r="C7" s="2"/>
      <c r="D7" s="2"/>
      <c r="E7" s="2"/>
      <c r="F7" s="2"/>
      <c r="G7" s="2"/>
      <c r="H7" s="2">
        <v>200</v>
      </c>
      <c r="I7" s="2">
        <v>3.5</v>
      </c>
      <c r="J7" s="2">
        <v>700</v>
      </c>
    </row>
    <row r="8" spans="1:10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5">
      <c r="A9" s="2">
        <v>1</v>
      </c>
      <c r="B9" s="2"/>
      <c r="C9" s="2"/>
      <c r="D9" s="2"/>
      <c r="E9" s="2">
        <v>200</v>
      </c>
      <c r="F9" s="2">
        <v>3.5</v>
      </c>
      <c r="G9" s="2">
        <v>700</v>
      </c>
      <c r="H9" s="2" t="s">
        <v>46</v>
      </c>
      <c r="I9" s="2"/>
      <c r="J9" s="2" t="s">
        <v>46</v>
      </c>
    </row>
    <row r="10" spans="1:1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5">
      <c r="A11" s="2">
        <v>3</v>
      </c>
      <c r="B11" s="2">
        <v>300</v>
      </c>
      <c r="C11" s="2">
        <v>4</v>
      </c>
      <c r="D11" s="2">
        <v>1200</v>
      </c>
      <c r="E11" s="2"/>
      <c r="F11" s="2"/>
      <c r="G11" s="2"/>
      <c r="H11" s="2">
        <v>300</v>
      </c>
      <c r="I11" s="2">
        <v>4</v>
      </c>
      <c r="J11" s="2">
        <v>1200</v>
      </c>
    </row>
    <row r="12" spans="1:1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35">
      <c r="A13" s="2">
        <v>13</v>
      </c>
      <c r="B13" s="2">
        <v>900</v>
      </c>
      <c r="C13" s="2">
        <v>4.3</v>
      </c>
      <c r="D13" s="2">
        <f>B13*C13</f>
        <v>3870</v>
      </c>
      <c r="E13" s="2"/>
      <c r="F13" s="2"/>
      <c r="G13" s="2"/>
      <c r="H13" s="2">
        <v>300</v>
      </c>
      <c r="I13" s="2">
        <v>4</v>
      </c>
      <c r="J13" s="2">
        <v>1200</v>
      </c>
    </row>
    <row r="14" spans="1:10" x14ac:dyDescent="0.35">
      <c r="A14" s="2"/>
      <c r="B14" s="2"/>
      <c r="C14" s="2"/>
      <c r="D14" s="2"/>
      <c r="E14" s="2"/>
      <c r="F14" s="2"/>
      <c r="G14" s="2"/>
      <c r="H14" s="2">
        <v>900</v>
      </c>
      <c r="I14" s="2">
        <v>4.3</v>
      </c>
      <c r="J14" s="2">
        <v>3870</v>
      </c>
    </row>
    <row r="15" spans="1:1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5">
      <c r="A16" s="2">
        <v>15</v>
      </c>
      <c r="B16" s="2"/>
      <c r="C16" s="2"/>
      <c r="D16" s="2"/>
      <c r="E16" s="2">
        <v>300</v>
      </c>
      <c r="F16" s="2">
        <v>4</v>
      </c>
      <c r="G16" s="2">
        <v>1200</v>
      </c>
      <c r="H16" s="2"/>
      <c r="I16" s="2"/>
      <c r="J16" s="2"/>
    </row>
    <row r="17" spans="1:10" x14ac:dyDescent="0.35">
      <c r="A17" s="2"/>
      <c r="B17" s="2"/>
      <c r="C17" s="2"/>
      <c r="D17" s="2"/>
      <c r="E17" s="2">
        <v>300</v>
      </c>
      <c r="F17" s="2">
        <v>4.3</v>
      </c>
      <c r="G17" s="2">
        <f>E17*F17</f>
        <v>1290</v>
      </c>
      <c r="H17" s="2">
        <v>600</v>
      </c>
      <c r="I17" s="2">
        <v>4.3</v>
      </c>
      <c r="J17" s="2">
        <f>H17*I17</f>
        <v>2580</v>
      </c>
    </row>
    <row r="18" spans="1:1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2">
        <v>23</v>
      </c>
      <c r="B19" s="2">
        <v>600</v>
      </c>
      <c r="C19" s="2">
        <v>3.8</v>
      </c>
      <c r="D19" s="2">
        <f>B19*C19</f>
        <v>2280</v>
      </c>
      <c r="E19" s="2"/>
      <c r="F19" s="2"/>
      <c r="G19" s="2"/>
      <c r="H19" s="2">
        <v>600</v>
      </c>
      <c r="I19" s="2">
        <v>4.3</v>
      </c>
      <c r="J19" s="2">
        <v>2580</v>
      </c>
    </row>
    <row r="20" spans="1:10" x14ac:dyDescent="0.35">
      <c r="A20" s="2"/>
      <c r="B20" s="2"/>
      <c r="C20" s="2"/>
      <c r="D20" s="2"/>
      <c r="E20" s="2"/>
      <c r="F20" s="2"/>
      <c r="G20" s="2"/>
      <c r="H20" s="2">
        <v>600</v>
      </c>
      <c r="I20" s="2">
        <v>3.8</v>
      </c>
      <c r="J20" s="2">
        <v>2280</v>
      </c>
    </row>
    <row r="21" spans="1:1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5">
      <c r="A22" s="2">
        <v>25</v>
      </c>
      <c r="B22" s="2"/>
      <c r="C22" s="2"/>
      <c r="D22" s="2"/>
      <c r="E22" s="2">
        <v>400</v>
      </c>
      <c r="F22" s="2">
        <v>4.3</v>
      </c>
      <c r="G22" s="2">
        <f>E22*F22</f>
        <v>1720</v>
      </c>
      <c r="H22" s="2">
        <v>200</v>
      </c>
      <c r="I22" s="2">
        <v>4.3</v>
      </c>
      <c r="J22" s="2">
        <f>H22*I22</f>
        <v>860</v>
      </c>
    </row>
    <row r="23" spans="1:10" x14ac:dyDescent="0.35">
      <c r="A23" s="2"/>
      <c r="B23" s="2"/>
      <c r="C23" s="2"/>
      <c r="D23" s="2"/>
      <c r="E23" s="2"/>
      <c r="F23" s="2"/>
      <c r="G23" s="2"/>
      <c r="H23" s="2">
        <v>600</v>
      </c>
      <c r="I23" s="2">
        <v>3.8</v>
      </c>
      <c r="J23" s="2">
        <v>2280</v>
      </c>
    </row>
    <row r="24" spans="1:1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5">
      <c r="A25" s="2">
        <v>26</v>
      </c>
      <c r="B25" s="2"/>
      <c r="C25" s="2"/>
      <c r="D25" s="2"/>
      <c r="E25" s="2">
        <v>200</v>
      </c>
      <c r="F25" s="2">
        <v>4.3</v>
      </c>
      <c r="G25" s="2">
        <v>860</v>
      </c>
      <c r="H25" s="12">
        <v>600</v>
      </c>
      <c r="I25" s="12">
        <v>3.8</v>
      </c>
      <c r="J25" s="12">
        <v>2280</v>
      </c>
    </row>
    <row r="26" spans="1:1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</row>
    <row r="28" spans="1:10" x14ac:dyDescent="0.35">
      <c r="A28" s="1" t="s">
        <v>100</v>
      </c>
    </row>
    <row r="29" spans="1:10" x14ac:dyDescent="0.35">
      <c r="A29" s="2" t="s">
        <v>70</v>
      </c>
      <c r="B29" s="2" t="s">
        <v>71</v>
      </c>
      <c r="C29" s="2"/>
      <c r="D29" s="2"/>
      <c r="E29" s="2" t="s">
        <v>72</v>
      </c>
      <c r="F29" s="2"/>
      <c r="G29" s="2"/>
      <c r="H29" s="2" t="s">
        <v>73</v>
      </c>
      <c r="I29" s="2"/>
      <c r="J29" s="2"/>
    </row>
    <row r="30" spans="1:10" x14ac:dyDescent="0.35">
      <c r="A30" s="2"/>
      <c r="B30" s="2" t="s">
        <v>82</v>
      </c>
      <c r="C30" s="2" t="s">
        <v>83</v>
      </c>
      <c r="D30" s="2" t="s">
        <v>63</v>
      </c>
      <c r="E30" s="2" t="s">
        <v>82</v>
      </c>
      <c r="F30" s="2" t="s">
        <v>83</v>
      </c>
      <c r="G30" s="2" t="s">
        <v>63</v>
      </c>
      <c r="H30" s="2" t="s">
        <v>82</v>
      </c>
      <c r="I30" s="2" t="s">
        <v>88</v>
      </c>
      <c r="J30" s="2" t="s">
        <v>63</v>
      </c>
    </row>
    <row r="31" spans="1:10" x14ac:dyDescent="0.35">
      <c r="A31" s="2">
        <v>1</v>
      </c>
      <c r="B31" s="2"/>
      <c r="C31" s="2"/>
      <c r="D31" s="2"/>
      <c r="E31" s="2"/>
      <c r="F31" s="2"/>
      <c r="G31" s="2"/>
      <c r="H31" s="2">
        <v>200</v>
      </c>
      <c r="I31" s="2">
        <v>3.5</v>
      </c>
      <c r="J31" s="2">
        <v>700</v>
      </c>
    </row>
    <row r="32" spans="1:1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5">
      <c r="A33" s="2">
        <v>1</v>
      </c>
      <c r="B33" s="2"/>
      <c r="C33" s="2"/>
      <c r="D33" s="2"/>
      <c r="E33" s="2">
        <v>200</v>
      </c>
      <c r="F33" s="2">
        <v>3.5</v>
      </c>
      <c r="G33" s="2">
        <v>700</v>
      </c>
      <c r="H33" s="2" t="s">
        <v>46</v>
      </c>
      <c r="I33" s="2"/>
      <c r="J33" s="2" t="s">
        <v>46</v>
      </c>
    </row>
    <row r="34" spans="1:1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5">
      <c r="A35" s="2">
        <v>3</v>
      </c>
      <c r="B35" s="2">
        <v>300</v>
      </c>
      <c r="C35" s="2">
        <v>4</v>
      </c>
      <c r="D35" s="2">
        <v>1200</v>
      </c>
      <c r="E35" s="2"/>
      <c r="F35" s="2"/>
      <c r="G35" s="2"/>
      <c r="H35" s="2">
        <v>300</v>
      </c>
      <c r="I35" s="2">
        <v>4</v>
      </c>
      <c r="J35" s="2">
        <v>1200</v>
      </c>
    </row>
    <row r="36" spans="1:1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5">
      <c r="A37" s="2">
        <v>13</v>
      </c>
      <c r="B37" s="2">
        <v>900</v>
      </c>
      <c r="C37" s="2">
        <v>4.3</v>
      </c>
      <c r="D37" s="2">
        <f>B37*C37</f>
        <v>3870</v>
      </c>
      <c r="E37" s="2"/>
      <c r="F37" s="2"/>
      <c r="G37" s="2"/>
      <c r="H37" s="2">
        <f>H35+B37</f>
        <v>1200</v>
      </c>
      <c r="I37" s="2">
        <f>J37/H37</f>
        <v>4.2249999999999996</v>
      </c>
      <c r="J37" s="2">
        <f>J35+D37</f>
        <v>5070</v>
      </c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>
        <v>15</v>
      </c>
      <c r="B39" s="2"/>
      <c r="C39" s="2"/>
      <c r="D39" s="2"/>
      <c r="E39" s="2">
        <v>600</v>
      </c>
      <c r="F39" s="2">
        <v>4.2300000000000004</v>
      </c>
      <c r="G39" s="2">
        <v>2538</v>
      </c>
      <c r="H39" s="2">
        <v>600</v>
      </c>
      <c r="I39" s="2">
        <v>4.22</v>
      </c>
      <c r="J39" s="2">
        <v>2532</v>
      </c>
    </row>
    <row r="40" spans="1:1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2">
        <v>23</v>
      </c>
      <c r="B41" s="2">
        <v>600</v>
      </c>
      <c r="C41" s="2">
        <v>3.8</v>
      </c>
      <c r="D41" s="2">
        <v>2280</v>
      </c>
      <c r="E41" s="2"/>
      <c r="F41" s="2"/>
      <c r="G41" s="2"/>
      <c r="H41" s="2">
        <v>1200</v>
      </c>
      <c r="I41" s="2">
        <v>4.01</v>
      </c>
      <c r="J41" s="2">
        <v>4812</v>
      </c>
    </row>
    <row r="42" spans="1:1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5">
      <c r="A43" s="2">
        <v>25</v>
      </c>
      <c r="B43" s="2"/>
      <c r="C43" s="2"/>
      <c r="D43" s="2"/>
      <c r="E43" s="2">
        <v>400</v>
      </c>
      <c r="F43" s="2">
        <v>4.01</v>
      </c>
      <c r="G43" s="2">
        <v>1604</v>
      </c>
      <c r="H43" s="2">
        <v>800</v>
      </c>
      <c r="I43" s="2">
        <v>4.01</v>
      </c>
      <c r="J43" s="2">
        <v>3208</v>
      </c>
    </row>
    <row r="44" spans="1:1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5">
      <c r="A45" s="2">
        <v>26</v>
      </c>
      <c r="B45" s="2"/>
      <c r="C45" s="2"/>
      <c r="D45" s="2"/>
      <c r="E45" s="2">
        <v>200</v>
      </c>
      <c r="F45" s="2">
        <v>4.01</v>
      </c>
      <c r="G45" s="2">
        <v>802</v>
      </c>
      <c r="H45" s="12">
        <v>600</v>
      </c>
      <c r="I45" s="12">
        <v>4.01</v>
      </c>
      <c r="J45" s="12">
        <v>2406</v>
      </c>
    </row>
  </sheetData>
  <mergeCells count="4">
    <mergeCell ref="A4:A5"/>
    <mergeCell ref="B4:D4"/>
    <mergeCell ref="E4:G4"/>
    <mergeCell ref="H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25" workbookViewId="0">
      <selection activeCell="B32" sqref="B32"/>
    </sheetView>
  </sheetViews>
  <sheetFormatPr defaultRowHeight="23.25" x14ac:dyDescent="0.35"/>
  <cols>
    <col min="1" max="1" width="9.140625" style="1"/>
    <col min="2" max="2" width="62" style="1" customWidth="1"/>
    <col min="3" max="3" width="28.5703125" style="1" customWidth="1"/>
    <col min="4" max="16384" width="9.140625" style="1"/>
  </cols>
  <sheetData>
    <row r="1" spans="1:3" x14ac:dyDescent="0.35">
      <c r="A1" s="1" t="s">
        <v>27</v>
      </c>
    </row>
    <row r="2" spans="1:3" x14ac:dyDescent="0.35">
      <c r="B2" s="1" t="s">
        <v>0</v>
      </c>
      <c r="C2" s="1" t="s">
        <v>26</v>
      </c>
    </row>
    <row r="3" spans="1:3" x14ac:dyDescent="0.35">
      <c r="B3" s="2" t="s">
        <v>3</v>
      </c>
      <c r="C3" s="2">
        <v>10</v>
      </c>
    </row>
    <row r="4" spans="1:3" x14ac:dyDescent="0.35">
      <c r="B4" s="2" t="s">
        <v>23</v>
      </c>
      <c r="C4" s="2">
        <v>2</v>
      </c>
    </row>
    <row r="5" spans="1:3" x14ac:dyDescent="0.35">
      <c r="B5" s="2" t="s">
        <v>6</v>
      </c>
      <c r="C5" s="2">
        <v>1</v>
      </c>
    </row>
    <row r="6" spans="1:3" x14ac:dyDescent="0.35">
      <c r="B6" s="2" t="s">
        <v>24</v>
      </c>
      <c r="C6" s="2">
        <v>1</v>
      </c>
    </row>
    <row r="7" spans="1:3" x14ac:dyDescent="0.35">
      <c r="B7" s="2" t="s">
        <v>25</v>
      </c>
      <c r="C7" s="2">
        <v>14</v>
      </c>
    </row>
    <row r="9" spans="1:3" x14ac:dyDescent="0.35">
      <c r="A9" s="1" t="s">
        <v>28</v>
      </c>
    </row>
    <row r="10" spans="1:3" x14ac:dyDescent="0.35">
      <c r="B10" s="2" t="s">
        <v>0</v>
      </c>
      <c r="C10" s="2" t="s">
        <v>26</v>
      </c>
    </row>
    <row r="11" spans="1:3" x14ac:dyDescent="0.35">
      <c r="B11" s="2" t="s">
        <v>3</v>
      </c>
      <c r="C11" s="2">
        <v>20</v>
      </c>
    </row>
    <row r="12" spans="1:3" x14ac:dyDescent="0.35">
      <c r="B12" s="2" t="s">
        <v>29</v>
      </c>
      <c r="C12" s="2"/>
    </row>
    <row r="13" spans="1:3" x14ac:dyDescent="0.35">
      <c r="B13" s="2" t="s">
        <v>30</v>
      </c>
      <c r="C13" s="2">
        <v>2</v>
      </c>
    </row>
    <row r="14" spans="1:3" x14ac:dyDescent="0.35">
      <c r="B14" s="2" t="s">
        <v>6</v>
      </c>
      <c r="C14" s="2">
        <v>1</v>
      </c>
    </row>
    <row r="15" spans="1:3" x14ac:dyDescent="0.35">
      <c r="B15" s="2" t="s">
        <v>24</v>
      </c>
      <c r="C15" s="2">
        <v>2</v>
      </c>
    </row>
    <row r="16" spans="1:3" x14ac:dyDescent="0.35">
      <c r="B16" s="2" t="s">
        <v>9</v>
      </c>
      <c r="C16" s="2">
        <v>5</v>
      </c>
    </row>
    <row r="17" spans="1:3" x14ac:dyDescent="0.35">
      <c r="B17" s="2" t="s">
        <v>11</v>
      </c>
      <c r="C17" s="2">
        <v>2</v>
      </c>
    </row>
    <row r="18" spans="1:3" x14ac:dyDescent="0.35">
      <c r="B18" s="2" t="s">
        <v>31</v>
      </c>
      <c r="C18" s="2">
        <v>18</v>
      </c>
    </row>
    <row r="20" spans="1:3" x14ac:dyDescent="0.35">
      <c r="A20" s="1" t="s">
        <v>32</v>
      </c>
    </row>
    <row r="21" spans="1:3" x14ac:dyDescent="0.35">
      <c r="B21" s="2" t="s">
        <v>0</v>
      </c>
      <c r="C21" s="2" t="s">
        <v>1</v>
      </c>
    </row>
    <row r="22" spans="1:3" x14ac:dyDescent="0.35">
      <c r="B22" s="2" t="s">
        <v>3</v>
      </c>
      <c r="C22" s="3">
        <v>500000</v>
      </c>
    </row>
    <row r="23" spans="1:3" x14ac:dyDescent="0.35">
      <c r="B23" s="2" t="s">
        <v>33</v>
      </c>
      <c r="C23" s="3">
        <v>200000</v>
      </c>
    </row>
    <row r="24" spans="1:3" x14ac:dyDescent="0.35">
      <c r="B24" s="2" t="s">
        <v>6</v>
      </c>
      <c r="C24" s="3">
        <v>100000</v>
      </c>
    </row>
    <row r="25" spans="1:3" x14ac:dyDescent="0.35">
      <c r="B25" s="2" t="s">
        <v>24</v>
      </c>
      <c r="C25" s="3">
        <v>200000</v>
      </c>
    </row>
    <row r="26" spans="1:3" x14ac:dyDescent="0.35">
      <c r="B26" s="2" t="s">
        <v>34</v>
      </c>
      <c r="C26" s="3">
        <v>1000000</v>
      </c>
    </row>
    <row r="28" spans="1:3" x14ac:dyDescent="0.35">
      <c r="A28" s="1" t="s">
        <v>35</v>
      </c>
    </row>
    <row r="29" spans="1:3" x14ac:dyDescent="0.35">
      <c r="B29" s="2" t="s">
        <v>0</v>
      </c>
      <c r="C29" s="2" t="s">
        <v>26</v>
      </c>
    </row>
    <row r="30" spans="1:3" x14ac:dyDescent="0.35">
      <c r="B30" s="2" t="s">
        <v>3</v>
      </c>
      <c r="C30" s="2">
        <v>5.5</v>
      </c>
    </row>
    <row r="31" spans="1:3" x14ac:dyDescent="0.35">
      <c r="B31" s="2" t="s">
        <v>36</v>
      </c>
      <c r="C31" s="2">
        <v>1</v>
      </c>
    </row>
    <row r="32" spans="1:3" x14ac:dyDescent="0.35">
      <c r="B32" s="2" t="s">
        <v>37</v>
      </c>
      <c r="C32" s="2">
        <v>2</v>
      </c>
    </row>
    <row r="33" spans="2:3" x14ac:dyDescent="0.35">
      <c r="B33" s="2" t="s">
        <v>38</v>
      </c>
      <c r="C33" s="2">
        <v>0.5</v>
      </c>
    </row>
    <row r="34" spans="2:3" x14ac:dyDescent="0.35">
      <c r="B34" s="2" t="s">
        <v>11</v>
      </c>
      <c r="C34" s="2">
        <v>0.5</v>
      </c>
    </row>
    <row r="35" spans="2:3" x14ac:dyDescent="0.35">
      <c r="B35" s="2" t="s">
        <v>34</v>
      </c>
      <c r="C35" s="2">
        <f>C30+C31+C32-C33-C34</f>
        <v>7.5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34" workbookViewId="0">
      <selection activeCell="C45" sqref="C45"/>
    </sheetView>
  </sheetViews>
  <sheetFormatPr defaultRowHeight="23.25" x14ac:dyDescent="0.35"/>
  <cols>
    <col min="1" max="1" width="9.140625" style="1"/>
    <col min="2" max="2" width="59.28515625" style="1" customWidth="1"/>
    <col min="3" max="3" width="18.140625" style="1" customWidth="1"/>
    <col min="4" max="4" width="14.140625" style="1" customWidth="1"/>
    <col min="5" max="16384" width="9.140625" style="1"/>
  </cols>
  <sheetData>
    <row r="1" spans="1:4" x14ac:dyDescent="0.35">
      <c r="A1" s="1" t="s">
        <v>39</v>
      </c>
    </row>
    <row r="2" spans="1:4" x14ac:dyDescent="0.35">
      <c r="B2" s="2" t="s">
        <v>0</v>
      </c>
      <c r="C2" s="2" t="s">
        <v>1</v>
      </c>
      <c r="D2" s="2" t="s">
        <v>15</v>
      </c>
    </row>
    <row r="3" spans="1:4" x14ac:dyDescent="0.35">
      <c r="B3" s="2" t="s">
        <v>40</v>
      </c>
      <c r="C3" s="2"/>
      <c r="D3" s="2">
        <v>450</v>
      </c>
    </row>
    <row r="4" spans="1:4" x14ac:dyDescent="0.35">
      <c r="B4" s="2" t="s">
        <v>18</v>
      </c>
      <c r="C4" s="2"/>
      <c r="D4" s="2">
        <v>300</v>
      </c>
    </row>
    <row r="5" spans="1:4" x14ac:dyDescent="0.35">
      <c r="B5" s="2" t="s">
        <v>41</v>
      </c>
      <c r="C5" s="2"/>
      <c r="D5" s="2"/>
    </row>
    <row r="6" spans="1:4" x14ac:dyDescent="0.35">
      <c r="B6" s="2" t="s">
        <v>21</v>
      </c>
      <c r="C6" s="2"/>
      <c r="D6" s="2">
        <v>200</v>
      </c>
    </row>
    <row r="7" spans="1:4" x14ac:dyDescent="0.35">
      <c r="B7" s="2" t="s">
        <v>20</v>
      </c>
      <c r="C7" s="2">
        <v>300</v>
      </c>
      <c r="D7" s="2"/>
    </row>
    <row r="8" spans="1:4" x14ac:dyDescent="0.35">
      <c r="B8" s="2" t="s">
        <v>42</v>
      </c>
      <c r="C8" s="2">
        <v>100</v>
      </c>
      <c r="D8" s="2">
        <v>200</v>
      </c>
    </row>
    <row r="9" spans="1:4" x14ac:dyDescent="0.35">
      <c r="B9" s="2" t="s">
        <v>22</v>
      </c>
      <c r="C9" s="2"/>
      <c r="D9" s="3">
        <v>1150</v>
      </c>
    </row>
    <row r="11" spans="1:4" x14ac:dyDescent="0.35">
      <c r="B11" s="1" t="s">
        <v>43</v>
      </c>
    </row>
    <row r="12" spans="1:4" x14ac:dyDescent="0.35">
      <c r="B12" s="1" t="s">
        <v>44</v>
      </c>
    </row>
    <row r="13" spans="1:4" x14ac:dyDescent="0.35">
      <c r="B13" s="1" t="s">
        <v>45</v>
      </c>
    </row>
    <row r="15" spans="1:4" x14ac:dyDescent="0.35">
      <c r="A15" s="1" t="s">
        <v>28</v>
      </c>
    </row>
    <row r="16" spans="1:4" x14ac:dyDescent="0.35">
      <c r="B16" s="2" t="s">
        <v>0</v>
      </c>
      <c r="C16" s="2" t="s">
        <v>15</v>
      </c>
    </row>
    <row r="17" spans="1:3" x14ac:dyDescent="0.35">
      <c r="B17" s="2" t="s">
        <v>40</v>
      </c>
      <c r="C17" s="2">
        <v>150</v>
      </c>
    </row>
    <row r="18" spans="1:3" x14ac:dyDescent="0.35">
      <c r="B18" s="2" t="s">
        <v>18</v>
      </c>
      <c r="C18" s="2">
        <v>50</v>
      </c>
    </row>
    <row r="19" spans="1:3" x14ac:dyDescent="0.35">
      <c r="B19" s="2" t="s">
        <v>17</v>
      </c>
      <c r="C19" s="2" t="s">
        <v>46</v>
      </c>
    </row>
    <row r="20" spans="1:3" x14ac:dyDescent="0.35">
      <c r="B20" s="2" t="s">
        <v>41</v>
      </c>
      <c r="C20" s="2"/>
    </row>
    <row r="21" spans="1:3" x14ac:dyDescent="0.35">
      <c r="B21" s="2" t="s">
        <v>47</v>
      </c>
      <c r="C21" s="2">
        <v>20</v>
      </c>
    </row>
    <row r="22" spans="1:3" x14ac:dyDescent="0.35">
      <c r="B22" s="2" t="s">
        <v>48</v>
      </c>
      <c r="C22" s="2"/>
    </row>
    <row r="23" spans="1:3" x14ac:dyDescent="0.35">
      <c r="B23" s="2" t="s">
        <v>49</v>
      </c>
      <c r="C23" s="2">
        <v>15</v>
      </c>
    </row>
    <row r="24" spans="1:3" x14ac:dyDescent="0.35">
      <c r="B24" s="2" t="s">
        <v>22</v>
      </c>
      <c r="C24" s="2">
        <v>235</v>
      </c>
    </row>
    <row r="26" spans="1:3" x14ac:dyDescent="0.35">
      <c r="B26" s="1" t="s">
        <v>50</v>
      </c>
    </row>
    <row r="27" spans="1:3" x14ac:dyDescent="0.35">
      <c r="B27" s="1" t="s">
        <v>51</v>
      </c>
    </row>
    <row r="29" spans="1:3" x14ac:dyDescent="0.35">
      <c r="A29" s="1" t="s">
        <v>32</v>
      </c>
    </row>
    <row r="30" spans="1:3" x14ac:dyDescent="0.35">
      <c r="B30" s="2" t="s">
        <v>0</v>
      </c>
      <c r="C30" s="2" t="s">
        <v>15</v>
      </c>
    </row>
    <row r="31" spans="1:3" x14ac:dyDescent="0.35">
      <c r="B31" s="2" t="s">
        <v>16</v>
      </c>
      <c r="C31" s="2">
        <v>10</v>
      </c>
    </row>
    <row r="32" spans="1:3" x14ac:dyDescent="0.35">
      <c r="B32" s="2" t="s">
        <v>18</v>
      </c>
      <c r="C32" s="2">
        <v>4</v>
      </c>
    </row>
    <row r="33" spans="1:3" x14ac:dyDescent="0.35">
      <c r="B33" s="2" t="s">
        <v>17</v>
      </c>
      <c r="C33" s="2">
        <v>6</v>
      </c>
    </row>
    <row r="34" spans="1:3" x14ac:dyDescent="0.35">
      <c r="B34" s="2" t="s">
        <v>41</v>
      </c>
      <c r="C34" s="2"/>
    </row>
    <row r="35" spans="1:3" x14ac:dyDescent="0.35">
      <c r="B35" s="2" t="s">
        <v>21</v>
      </c>
      <c r="C35" s="2" t="s">
        <v>46</v>
      </c>
    </row>
    <row r="36" spans="1:3" x14ac:dyDescent="0.35">
      <c r="B36" s="2" t="s">
        <v>20</v>
      </c>
      <c r="C36" s="2">
        <v>4</v>
      </c>
    </row>
    <row r="37" spans="1:3" x14ac:dyDescent="0.35">
      <c r="B37" s="2" t="s">
        <v>52</v>
      </c>
      <c r="C37" s="2"/>
    </row>
    <row r="38" spans="1:3" x14ac:dyDescent="0.35">
      <c r="B38" s="2" t="s">
        <v>22</v>
      </c>
      <c r="C38" s="2">
        <v>24</v>
      </c>
    </row>
    <row r="39" spans="1:3" x14ac:dyDescent="0.35">
      <c r="A39" s="1" t="s">
        <v>53</v>
      </c>
      <c r="B39" s="1" t="s">
        <v>54</v>
      </c>
    </row>
    <row r="40" spans="1:3" x14ac:dyDescent="0.35">
      <c r="B40" s="1" t="s">
        <v>20</v>
      </c>
    </row>
    <row r="42" spans="1:3" x14ac:dyDescent="0.35">
      <c r="B42" s="1" t="s">
        <v>55</v>
      </c>
    </row>
    <row r="43" spans="1:3" x14ac:dyDescent="0.35">
      <c r="B43" s="1" t="s">
        <v>56</v>
      </c>
    </row>
    <row r="44" spans="1:3" x14ac:dyDescent="0.35">
      <c r="B44" s="1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3" workbookViewId="0">
      <selection activeCell="E6" sqref="E6"/>
    </sheetView>
  </sheetViews>
  <sheetFormatPr defaultRowHeight="23.25" x14ac:dyDescent="0.35"/>
  <cols>
    <col min="1" max="2" width="9.140625" style="1"/>
    <col min="3" max="5" width="10.7109375" style="1" bestFit="1" customWidth="1"/>
    <col min="6" max="16384" width="9.140625" style="1"/>
  </cols>
  <sheetData>
    <row r="1" spans="1:5" x14ac:dyDescent="0.35">
      <c r="A1" s="1" t="s">
        <v>58</v>
      </c>
    </row>
    <row r="3" spans="1:5" x14ac:dyDescent="0.35">
      <c r="A3" s="1" t="s">
        <v>27</v>
      </c>
    </row>
    <row r="4" spans="1:5" x14ac:dyDescent="0.35">
      <c r="B4" s="2" t="s">
        <v>59</v>
      </c>
      <c r="C4" s="2" t="s">
        <v>60</v>
      </c>
      <c r="D4" s="2" t="s">
        <v>61</v>
      </c>
      <c r="E4" s="2" t="s">
        <v>62</v>
      </c>
    </row>
    <row r="5" spans="1:5" x14ac:dyDescent="0.35">
      <c r="B5" s="2" t="s">
        <v>63</v>
      </c>
      <c r="C5" s="3">
        <v>20000</v>
      </c>
      <c r="D5" s="3">
        <v>30000</v>
      </c>
      <c r="E5" s="3">
        <v>20000</v>
      </c>
    </row>
    <row r="6" spans="1:5" x14ac:dyDescent="0.35">
      <c r="B6" s="2" t="s">
        <v>64</v>
      </c>
      <c r="C6" s="3">
        <v>12000</v>
      </c>
      <c r="D6" s="3">
        <v>10000</v>
      </c>
      <c r="E6" s="3">
        <v>10000</v>
      </c>
    </row>
    <row r="7" spans="1:5" x14ac:dyDescent="0.35">
      <c r="B7" s="2" t="s">
        <v>65</v>
      </c>
      <c r="C7" s="3">
        <v>12000</v>
      </c>
      <c r="D7" s="3">
        <v>18000</v>
      </c>
      <c r="E7" s="3">
        <v>12000</v>
      </c>
    </row>
    <row r="8" spans="1:5" x14ac:dyDescent="0.35">
      <c r="B8" s="2" t="s">
        <v>66</v>
      </c>
      <c r="C8" s="3">
        <v>32000</v>
      </c>
      <c r="D8" s="3">
        <v>26000</v>
      </c>
      <c r="E8" s="3">
        <v>26000</v>
      </c>
    </row>
    <row r="9" spans="1:5" x14ac:dyDescent="0.35">
      <c r="B9" s="2" t="s">
        <v>67</v>
      </c>
      <c r="C9" s="3">
        <v>28000</v>
      </c>
      <c r="D9" s="3">
        <v>26000</v>
      </c>
      <c r="E9" s="3">
        <v>26000</v>
      </c>
    </row>
    <row r="10" spans="1:5" x14ac:dyDescent="0.35">
      <c r="B10" s="2" t="s">
        <v>25</v>
      </c>
      <c r="C10" s="2"/>
      <c r="D10" s="2"/>
      <c r="E10" s="3">
        <f>SUM(E5:E9)</f>
        <v>94000</v>
      </c>
    </row>
    <row r="12" spans="1:5" x14ac:dyDescent="0.35">
      <c r="A12" s="1" t="s">
        <v>28</v>
      </c>
    </row>
    <row r="13" spans="1:5" x14ac:dyDescent="0.35">
      <c r="B13" s="2" t="s">
        <v>59</v>
      </c>
      <c r="C13" s="2" t="s">
        <v>60</v>
      </c>
      <c r="D13" s="2" t="s">
        <v>68</v>
      </c>
      <c r="E13" s="2" t="s">
        <v>62</v>
      </c>
    </row>
    <row r="14" spans="1:5" x14ac:dyDescent="0.35">
      <c r="B14" s="2" t="s">
        <v>63</v>
      </c>
      <c r="C14" s="2">
        <v>25</v>
      </c>
      <c r="D14" s="2">
        <v>20</v>
      </c>
      <c r="E14" s="2">
        <v>20</v>
      </c>
    </row>
    <row r="15" spans="1:5" x14ac:dyDescent="0.35">
      <c r="B15" s="2" t="s">
        <v>64</v>
      </c>
      <c r="C15" s="2">
        <v>20</v>
      </c>
      <c r="D15" s="2">
        <v>20</v>
      </c>
      <c r="E15" s="2">
        <v>20</v>
      </c>
    </row>
    <row r="16" spans="1:5" x14ac:dyDescent="0.35">
      <c r="B16" s="2" t="s">
        <v>65</v>
      </c>
      <c r="C16" s="2">
        <v>10</v>
      </c>
      <c r="D16" s="2">
        <v>15</v>
      </c>
      <c r="E16" s="2">
        <v>10</v>
      </c>
    </row>
    <row r="17" spans="2:5" x14ac:dyDescent="0.35">
      <c r="B17" s="2" t="s">
        <v>25</v>
      </c>
      <c r="C17" s="2"/>
      <c r="D17" s="2"/>
      <c r="E17" s="2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5" workbookViewId="0">
      <selection activeCell="J26" sqref="J26"/>
    </sheetView>
  </sheetViews>
  <sheetFormatPr defaultRowHeight="23.25" x14ac:dyDescent="0.35"/>
  <cols>
    <col min="1" max="9" width="9.140625" style="1"/>
    <col min="10" max="10" width="13.7109375" style="1" bestFit="1" customWidth="1"/>
    <col min="11" max="16384" width="9.140625" style="1"/>
  </cols>
  <sheetData>
    <row r="1" spans="1:10" x14ac:dyDescent="0.35">
      <c r="A1" s="1" t="s">
        <v>69</v>
      </c>
    </row>
    <row r="2" spans="1:10" x14ac:dyDescent="0.35">
      <c r="A2" s="1" t="s">
        <v>80</v>
      </c>
    </row>
    <row r="3" spans="1:10" x14ac:dyDescent="0.35">
      <c r="A3" s="5" t="s">
        <v>70</v>
      </c>
      <c r="B3" s="4" t="s">
        <v>71</v>
      </c>
      <c r="C3" s="4"/>
      <c r="D3" s="4"/>
      <c r="E3" s="4" t="s">
        <v>72</v>
      </c>
      <c r="F3" s="4"/>
      <c r="G3" s="4"/>
      <c r="H3" s="4" t="s">
        <v>73</v>
      </c>
      <c r="I3" s="4"/>
      <c r="J3" s="4"/>
    </row>
    <row r="4" spans="1:10" x14ac:dyDescent="0.35">
      <c r="A4" s="6"/>
      <c r="B4" s="2" t="s">
        <v>74</v>
      </c>
      <c r="C4" s="2" t="s">
        <v>75</v>
      </c>
      <c r="D4" s="2" t="s">
        <v>76</v>
      </c>
      <c r="E4" s="2" t="s">
        <v>77</v>
      </c>
      <c r="F4" s="2" t="s">
        <v>75</v>
      </c>
      <c r="G4" s="2" t="s">
        <v>76</v>
      </c>
      <c r="H4" s="2" t="s">
        <v>74</v>
      </c>
      <c r="I4" s="2" t="s">
        <v>75</v>
      </c>
      <c r="J4" s="2" t="s">
        <v>78</v>
      </c>
    </row>
    <row r="5" spans="1:10" x14ac:dyDescent="0.35">
      <c r="A5" s="2" t="s">
        <v>79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5">
      <c r="A6" s="2">
        <v>1</v>
      </c>
      <c r="B6" s="2">
        <v>300</v>
      </c>
      <c r="C6" s="2">
        <v>3</v>
      </c>
      <c r="D6" s="2">
        <v>900</v>
      </c>
      <c r="E6" s="2"/>
      <c r="F6" s="2"/>
      <c r="G6" s="2"/>
      <c r="H6" s="2">
        <v>300</v>
      </c>
      <c r="I6" s="2">
        <v>3</v>
      </c>
      <c r="J6" s="2">
        <v>900</v>
      </c>
    </row>
    <row r="7" spans="1:10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5">
      <c r="A8" s="2">
        <v>4</v>
      </c>
      <c r="B8" s="2">
        <v>600</v>
      </c>
      <c r="C8" s="2">
        <v>4</v>
      </c>
      <c r="D8" s="3">
        <v>2400</v>
      </c>
      <c r="E8" s="2"/>
      <c r="F8" s="2"/>
      <c r="G8" s="2"/>
      <c r="H8" s="2">
        <v>300</v>
      </c>
      <c r="I8" s="2">
        <v>3</v>
      </c>
      <c r="J8" s="2">
        <v>900</v>
      </c>
    </row>
    <row r="9" spans="1:10" x14ac:dyDescent="0.35">
      <c r="A9" s="2"/>
      <c r="B9" s="2"/>
      <c r="C9" s="2"/>
      <c r="D9" s="2"/>
      <c r="E9" s="2"/>
      <c r="F9" s="2"/>
      <c r="G9" s="2"/>
      <c r="H9" s="2">
        <v>600</v>
      </c>
      <c r="I9" s="2">
        <v>4</v>
      </c>
      <c r="J9" s="3">
        <v>2400</v>
      </c>
    </row>
    <row r="10" spans="1:1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5">
      <c r="A11" s="2">
        <v>6</v>
      </c>
      <c r="B11" s="2"/>
      <c r="C11" s="2"/>
      <c r="D11" s="2"/>
      <c r="E11" s="2">
        <v>300</v>
      </c>
      <c r="F11" s="2">
        <v>3</v>
      </c>
      <c r="G11" s="2">
        <v>900</v>
      </c>
      <c r="H11" s="2"/>
      <c r="I11" s="2"/>
      <c r="J11" s="2"/>
    </row>
    <row r="12" spans="1:10" x14ac:dyDescent="0.35">
      <c r="A12" s="2"/>
      <c r="B12" s="2"/>
      <c r="C12" s="2"/>
      <c r="D12" s="2"/>
      <c r="E12" s="2">
        <v>200</v>
      </c>
      <c r="F12" s="2">
        <v>4</v>
      </c>
      <c r="G12" s="2">
        <v>800</v>
      </c>
      <c r="H12" s="2">
        <v>400</v>
      </c>
      <c r="I12" s="2">
        <v>4</v>
      </c>
      <c r="J12" s="3">
        <v>1600</v>
      </c>
    </row>
    <row r="13" spans="1:1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5">
      <c r="A14" s="2">
        <v>10</v>
      </c>
      <c r="B14" s="2">
        <v>700</v>
      </c>
      <c r="C14" s="2">
        <v>4</v>
      </c>
      <c r="D14" s="3">
        <v>2800</v>
      </c>
      <c r="E14" s="2"/>
      <c r="F14" s="2"/>
      <c r="G14" s="2"/>
      <c r="H14" s="2">
        <v>400</v>
      </c>
      <c r="I14" s="2">
        <v>4</v>
      </c>
      <c r="J14" s="3">
        <v>1600</v>
      </c>
    </row>
    <row r="15" spans="1:10" x14ac:dyDescent="0.35">
      <c r="A15" s="2"/>
      <c r="B15" s="2"/>
      <c r="C15" s="2"/>
      <c r="D15" s="2"/>
      <c r="E15" s="2"/>
      <c r="F15" s="2"/>
      <c r="G15" s="2"/>
      <c r="H15" s="2">
        <v>700</v>
      </c>
      <c r="I15" s="2">
        <v>4</v>
      </c>
      <c r="J15" s="3">
        <v>2800</v>
      </c>
    </row>
    <row r="16" spans="1:1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2">
        <v>15</v>
      </c>
      <c r="B17" s="2"/>
      <c r="C17" s="2"/>
      <c r="D17" s="2"/>
      <c r="E17" s="2">
        <v>400</v>
      </c>
      <c r="F17" s="2">
        <v>4</v>
      </c>
      <c r="G17" s="3">
        <v>1600</v>
      </c>
      <c r="H17" s="2"/>
      <c r="I17" s="2"/>
      <c r="J17" s="2"/>
    </row>
    <row r="18" spans="1:10" x14ac:dyDescent="0.35">
      <c r="A18" s="2"/>
      <c r="B18" s="2"/>
      <c r="C18" s="2"/>
      <c r="D18" s="2"/>
      <c r="E18" s="2">
        <v>400</v>
      </c>
      <c r="F18" s="2">
        <v>4</v>
      </c>
      <c r="G18" s="3">
        <v>1600</v>
      </c>
      <c r="H18" s="2">
        <v>300</v>
      </c>
      <c r="I18" s="2">
        <v>4</v>
      </c>
      <c r="J18" s="3">
        <v>1200</v>
      </c>
    </row>
    <row r="19" spans="1:1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2">
        <v>20</v>
      </c>
      <c r="B20" s="2">
        <v>300</v>
      </c>
      <c r="C20" s="2">
        <v>5</v>
      </c>
      <c r="D20" s="3">
        <v>1500</v>
      </c>
      <c r="E20" s="2"/>
      <c r="F20" s="2"/>
      <c r="G20" s="2"/>
      <c r="H20" s="2">
        <v>300</v>
      </c>
      <c r="I20" s="2">
        <v>4</v>
      </c>
      <c r="J20" s="3">
        <v>1200</v>
      </c>
    </row>
    <row r="21" spans="1:10" x14ac:dyDescent="0.35">
      <c r="A21" s="2"/>
      <c r="B21" s="2"/>
      <c r="C21" s="2"/>
      <c r="D21" s="2"/>
      <c r="E21" s="2"/>
      <c r="F21" s="2"/>
      <c r="G21" s="2"/>
      <c r="H21" s="2">
        <v>300</v>
      </c>
      <c r="I21" s="2">
        <v>5</v>
      </c>
      <c r="J21" s="3">
        <v>1500</v>
      </c>
    </row>
    <row r="22" spans="1:1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2">
        <v>23</v>
      </c>
      <c r="B23" s="2"/>
      <c r="C23" s="2"/>
      <c r="D23" s="2"/>
      <c r="E23" s="2">
        <v>100</v>
      </c>
      <c r="F23" s="2">
        <v>4</v>
      </c>
      <c r="G23" s="2">
        <v>400</v>
      </c>
      <c r="H23" s="2">
        <v>200</v>
      </c>
      <c r="I23" s="2">
        <v>4</v>
      </c>
      <c r="J23" s="2">
        <v>800</v>
      </c>
    </row>
    <row r="24" spans="1:10" x14ac:dyDescent="0.35">
      <c r="A24" s="2"/>
      <c r="B24" s="2"/>
      <c r="C24" s="2"/>
      <c r="D24" s="2"/>
      <c r="E24" s="2"/>
      <c r="F24" s="2"/>
      <c r="G24" s="2"/>
      <c r="H24" s="2">
        <v>300</v>
      </c>
      <c r="I24" s="2">
        <v>5</v>
      </c>
      <c r="J24" s="3">
        <v>1500</v>
      </c>
    </row>
    <row r="25" spans="1:10" x14ac:dyDescent="0.35">
      <c r="A25" s="2"/>
      <c r="B25" s="2"/>
      <c r="C25" s="2"/>
      <c r="D25" s="2"/>
      <c r="E25" s="2"/>
      <c r="F25" s="2"/>
      <c r="G25" s="2"/>
      <c r="H25" s="2">
        <f>SUM(H23:H24)</f>
        <v>500</v>
      </c>
      <c r="I25" s="2"/>
      <c r="J25" s="2">
        <f>SUM(J23:J24)</f>
        <v>2300</v>
      </c>
    </row>
  </sheetData>
  <mergeCells count="4">
    <mergeCell ref="B3:D3"/>
    <mergeCell ref="E3:G3"/>
    <mergeCell ref="H3:J3"/>
    <mergeCell ref="A3: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23.25" x14ac:dyDescent="0.35"/>
  <cols>
    <col min="1" max="16384" width="9.140625" style="1"/>
  </cols>
  <sheetData>
    <row r="1" spans="1:10" x14ac:dyDescent="0.35">
      <c r="A1" s="1" t="s">
        <v>81</v>
      </c>
    </row>
    <row r="3" spans="1:10" x14ac:dyDescent="0.35">
      <c r="A3" s="7" t="s">
        <v>70</v>
      </c>
      <c r="B3" s="4" t="s">
        <v>71</v>
      </c>
      <c r="C3" s="4"/>
      <c r="D3" s="4"/>
      <c r="E3" s="4" t="s">
        <v>72</v>
      </c>
      <c r="F3" s="4"/>
      <c r="G3" s="4"/>
      <c r="H3" s="4" t="s">
        <v>73</v>
      </c>
      <c r="I3" s="4"/>
      <c r="J3" s="4"/>
    </row>
    <row r="4" spans="1:10" x14ac:dyDescent="0.35">
      <c r="A4" s="7"/>
      <c r="B4" s="2" t="s">
        <v>82</v>
      </c>
      <c r="C4" s="2" t="s">
        <v>83</v>
      </c>
      <c r="D4" s="2" t="s">
        <v>63</v>
      </c>
      <c r="E4" s="2" t="s">
        <v>82</v>
      </c>
      <c r="F4" s="2" t="s">
        <v>83</v>
      </c>
      <c r="G4" s="2" t="s">
        <v>63</v>
      </c>
      <c r="H4" s="2" t="s">
        <v>82</v>
      </c>
      <c r="I4" s="2" t="s">
        <v>83</v>
      </c>
      <c r="J4" s="2" t="s">
        <v>63</v>
      </c>
    </row>
    <row r="5" spans="1:10" x14ac:dyDescent="0.35">
      <c r="A5" s="2" t="s">
        <v>79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5">
      <c r="A6" s="2">
        <v>1</v>
      </c>
      <c r="B6" s="2"/>
      <c r="C6" s="2"/>
      <c r="D6" s="2"/>
      <c r="E6" s="2"/>
      <c r="F6" s="2"/>
      <c r="G6" s="2"/>
      <c r="H6" s="2">
        <v>100</v>
      </c>
      <c r="I6" s="2">
        <v>5</v>
      </c>
      <c r="J6" s="2">
        <v>500</v>
      </c>
    </row>
    <row r="7" spans="1:10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5">
      <c r="A8" s="2">
        <v>5</v>
      </c>
      <c r="B8" s="2">
        <v>500</v>
      </c>
      <c r="C8" s="2">
        <v>6</v>
      </c>
      <c r="D8" s="3">
        <v>3000</v>
      </c>
      <c r="E8" s="2"/>
      <c r="F8" s="2"/>
      <c r="G8" s="2"/>
      <c r="H8" s="2">
        <v>100</v>
      </c>
      <c r="I8" s="2">
        <v>5</v>
      </c>
      <c r="J8" s="2">
        <v>500</v>
      </c>
    </row>
    <row r="9" spans="1:10" x14ac:dyDescent="0.35">
      <c r="A9" s="2"/>
      <c r="B9" s="2"/>
      <c r="C9" s="2"/>
      <c r="D9" s="2"/>
      <c r="E9" s="2"/>
      <c r="F9" s="2"/>
      <c r="G9" s="2"/>
      <c r="H9" s="2">
        <v>500</v>
      </c>
      <c r="I9" s="2">
        <v>6</v>
      </c>
      <c r="J9" s="3">
        <v>3000</v>
      </c>
    </row>
    <row r="10" spans="1:1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5">
      <c r="A11" s="2">
        <v>20</v>
      </c>
      <c r="B11" s="2"/>
      <c r="C11" s="2"/>
      <c r="D11" s="2"/>
      <c r="E11" s="2">
        <v>100</v>
      </c>
      <c r="F11" s="2">
        <v>5</v>
      </c>
      <c r="G11" s="2">
        <v>500</v>
      </c>
      <c r="H11" s="2"/>
      <c r="I11" s="2"/>
      <c r="J11" s="2"/>
    </row>
    <row r="12" spans="1:10" x14ac:dyDescent="0.35">
      <c r="A12" s="2"/>
      <c r="B12" s="2"/>
      <c r="C12" s="2"/>
      <c r="D12" s="2"/>
      <c r="E12" s="2">
        <v>200</v>
      </c>
      <c r="F12" s="2">
        <v>6</v>
      </c>
      <c r="G12" s="3">
        <v>1200</v>
      </c>
      <c r="H12" s="2">
        <v>300</v>
      </c>
      <c r="I12" s="2">
        <v>6</v>
      </c>
      <c r="J12" s="3">
        <v>1800</v>
      </c>
    </row>
    <row r="13" spans="1:1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35">
      <c r="A14" s="2" t="s">
        <v>84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5">
      <c r="A15" s="2">
        <v>5</v>
      </c>
      <c r="B15" s="2"/>
      <c r="C15" s="2"/>
      <c r="D15" s="2"/>
      <c r="E15" s="2">
        <v>200</v>
      </c>
      <c r="F15" s="2">
        <v>6</v>
      </c>
      <c r="G15" s="3">
        <v>1200</v>
      </c>
      <c r="H15" s="2">
        <v>100</v>
      </c>
      <c r="I15" s="2">
        <v>6</v>
      </c>
      <c r="J15" s="2">
        <v>600</v>
      </c>
    </row>
    <row r="16" spans="1:1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2">
        <v>6</v>
      </c>
      <c r="B17" s="2">
        <v>600</v>
      </c>
      <c r="C17" s="2">
        <v>5</v>
      </c>
      <c r="D17" s="3">
        <v>3000</v>
      </c>
      <c r="E17" s="2"/>
      <c r="F17" s="2"/>
      <c r="G17" s="2"/>
      <c r="H17" s="2">
        <v>100</v>
      </c>
      <c r="I17" s="2">
        <v>6</v>
      </c>
      <c r="J17" s="2">
        <v>600</v>
      </c>
    </row>
    <row r="18" spans="1:10" x14ac:dyDescent="0.35">
      <c r="A18" s="2"/>
      <c r="B18" s="2"/>
      <c r="C18" s="2"/>
      <c r="D18" s="2"/>
      <c r="E18" s="2"/>
      <c r="F18" s="2"/>
      <c r="G18" s="2"/>
      <c r="H18" s="2">
        <v>600</v>
      </c>
      <c r="I18" s="2">
        <v>5</v>
      </c>
      <c r="J18" s="3">
        <v>3000</v>
      </c>
    </row>
    <row r="19" spans="1:10" x14ac:dyDescent="0.35">
      <c r="A19" s="2" t="s">
        <v>85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2">
        <v>10</v>
      </c>
      <c r="B20" s="2"/>
      <c r="C20" s="2"/>
      <c r="D20" s="2"/>
      <c r="E20" s="2">
        <v>100</v>
      </c>
      <c r="F20" s="2">
        <v>6</v>
      </c>
      <c r="G20" s="2">
        <v>600</v>
      </c>
      <c r="H20" s="2"/>
      <c r="I20" s="2"/>
      <c r="J20" s="2"/>
    </row>
    <row r="21" spans="1:10" x14ac:dyDescent="0.35">
      <c r="A21" s="2"/>
      <c r="B21" s="2"/>
      <c r="C21" s="2"/>
      <c r="D21" s="2"/>
      <c r="E21" s="2">
        <v>200</v>
      </c>
      <c r="F21" s="2">
        <v>5</v>
      </c>
      <c r="G21" s="3">
        <v>1000</v>
      </c>
      <c r="H21" s="2">
        <v>400</v>
      </c>
      <c r="I21" s="2">
        <v>5</v>
      </c>
      <c r="J21" s="3">
        <v>2000</v>
      </c>
    </row>
    <row r="22" spans="1:1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2">
        <v>12</v>
      </c>
      <c r="B23" s="2"/>
      <c r="C23" s="2"/>
      <c r="D23" s="2"/>
      <c r="E23" s="2">
        <v>250</v>
      </c>
      <c r="F23" s="2">
        <v>5</v>
      </c>
      <c r="G23" s="3">
        <v>1250</v>
      </c>
      <c r="H23" s="2">
        <v>150</v>
      </c>
      <c r="I23" s="2">
        <v>5</v>
      </c>
      <c r="J23" s="2">
        <v>750</v>
      </c>
    </row>
  </sheetData>
  <mergeCells count="4">
    <mergeCell ref="B3:D3"/>
    <mergeCell ref="E3:G3"/>
    <mergeCell ref="H3:J3"/>
    <mergeCell ref="A3: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20" workbookViewId="0">
      <selection activeCell="I30" sqref="I30"/>
    </sheetView>
  </sheetViews>
  <sheetFormatPr defaultRowHeight="23.25" x14ac:dyDescent="0.35"/>
  <cols>
    <col min="1" max="1" width="9.140625" style="1"/>
    <col min="2" max="2" width="10.7109375" style="1" bestFit="1" customWidth="1"/>
    <col min="3" max="3" width="9.140625" style="1"/>
    <col min="4" max="4" width="16.85546875" style="1" bestFit="1" customWidth="1"/>
    <col min="5" max="5" width="10.7109375" style="1" bestFit="1" customWidth="1"/>
    <col min="6" max="6" width="9.140625" style="1"/>
    <col min="7" max="7" width="16.85546875" style="1" bestFit="1" customWidth="1"/>
    <col min="8" max="8" width="10.7109375" style="1" bestFit="1" customWidth="1"/>
    <col min="9" max="9" width="9.140625" style="1"/>
    <col min="10" max="10" width="16.85546875" style="1" bestFit="1" customWidth="1"/>
    <col min="11" max="16384" width="9.140625" style="1"/>
  </cols>
  <sheetData>
    <row r="1" spans="1:10" x14ac:dyDescent="0.35">
      <c r="A1" s="1" t="s">
        <v>86</v>
      </c>
    </row>
    <row r="3" spans="1:10" x14ac:dyDescent="0.35">
      <c r="A3" s="2" t="s">
        <v>70</v>
      </c>
      <c r="B3" s="2" t="s">
        <v>71</v>
      </c>
      <c r="C3" s="2"/>
      <c r="D3" s="2"/>
      <c r="E3" s="2" t="s">
        <v>72</v>
      </c>
      <c r="F3" s="2"/>
      <c r="G3" s="2"/>
      <c r="H3" s="2" t="s">
        <v>73</v>
      </c>
      <c r="I3" s="2"/>
      <c r="J3" s="2"/>
    </row>
    <row r="4" spans="1:10" x14ac:dyDescent="0.35">
      <c r="A4" s="2"/>
      <c r="B4" s="2" t="s">
        <v>82</v>
      </c>
      <c r="C4" s="2" t="s">
        <v>83</v>
      </c>
      <c r="D4" s="2" t="s">
        <v>63</v>
      </c>
      <c r="E4" s="2" t="s">
        <v>82</v>
      </c>
      <c r="F4" s="2" t="s">
        <v>83</v>
      </c>
      <c r="G4" s="2" t="s">
        <v>63</v>
      </c>
      <c r="H4" s="2" t="s">
        <v>87</v>
      </c>
      <c r="I4" s="2" t="s">
        <v>88</v>
      </c>
      <c r="J4" s="2" t="s">
        <v>63</v>
      </c>
    </row>
    <row r="5" spans="1:10" x14ac:dyDescent="0.35">
      <c r="A5" s="2" t="s">
        <v>89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5">
      <c r="A6" s="2">
        <v>1</v>
      </c>
      <c r="B6" s="3">
        <v>44000</v>
      </c>
      <c r="C6" s="3">
        <v>7600</v>
      </c>
      <c r="D6" s="2">
        <f>B6*C6</f>
        <v>334400000</v>
      </c>
      <c r="E6" s="2"/>
      <c r="F6" s="2"/>
      <c r="G6" s="2"/>
      <c r="H6" s="3">
        <v>24000</v>
      </c>
      <c r="I6" s="3">
        <v>7500</v>
      </c>
      <c r="J6" s="2">
        <f>H6*I6</f>
        <v>180000000</v>
      </c>
    </row>
    <row r="7" spans="1:10" x14ac:dyDescent="0.35">
      <c r="A7" s="2"/>
      <c r="B7" s="2"/>
      <c r="C7" s="2"/>
      <c r="D7" s="2"/>
      <c r="E7" s="2"/>
      <c r="F7" s="2"/>
      <c r="G7" s="2"/>
      <c r="H7" s="3">
        <v>44000</v>
      </c>
      <c r="I7" s="3">
        <v>7600</v>
      </c>
      <c r="J7" s="2">
        <v>334400000</v>
      </c>
    </row>
    <row r="8" spans="1:10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5">
      <c r="A9" s="2">
        <v>1</v>
      </c>
      <c r="B9" s="2"/>
      <c r="C9" s="2"/>
      <c r="D9" s="2"/>
      <c r="E9" s="3">
        <v>10000</v>
      </c>
      <c r="F9" s="3">
        <v>7500</v>
      </c>
      <c r="G9" s="2">
        <f>E9*F9</f>
        <v>75000000</v>
      </c>
      <c r="H9" s="3">
        <v>14000</v>
      </c>
      <c r="I9" s="3">
        <v>7500</v>
      </c>
      <c r="J9" s="2">
        <f>H9*I9</f>
        <v>105000000</v>
      </c>
    </row>
    <row r="10" spans="1:10" x14ac:dyDescent="0.35">
      <c r="A10" s="2"/>
      <c r="B10" s="2"/>
      <c r="C10" s="2"/>
      <c r="D10" s="2"/>
      <c r="E10" s="2"/>
      <c r="F10" s="2"/>
      <c r="G10" s="2"/>
      <c r="H10" s="3">
        <v>44000</v>
      </c>
      <c r="I10" s="3">
        <v>7600</v>
      </c>
      <c r="J10" s="2">
        <v>334400000</v>
      </c>
    </row>
    <row r="11" spans="1:1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5">
      <c r="A12" s="2">
        <v>5</v>
      </c>
      <c r="B12" s="2"/>
      <c r="C12" s="2"/>
      <c r="D12" s="2"/>
      <c r="E12" s="3">
        <v>14000</v>
      </c>
      <c r="F12" s="3">
        <v>7500</v>
      </c>
      <c r="G12" s="2">
        <v>105000000</v>
      </c>
      <c r="H12" s="2"/>
      <c r="I12" s="2"/>
      <c r="J12" s="2"/>
    </row>
    <row r="13" spans="1:10" x14ac:dyDescent="0.35">
      <c r="A13" s="2"/>
      <c r="B13" s="2"/>
      <c r="C13" s="2"/>
      <c r="D13" s="2"/>
      <c r="E13" s="3">
        <v>2000</v>
      </c>
      <c r="F13" s="3">
        <v>7600</v>
      </c>
      <c r="G13" s="2">
        <f>E13*F13</f>
        <v>15200000</v>
      </c>
      <c r="H13" s="3">
        <v>42000</v>
      </c>
      <c r="I13" s="3">
        <v>7600</v>
      </c>
      <c r="J13" s="2">
        <f>H13*I13</f>
        <v>319200000</v>
      </c>
    </row>
    <row r="14" spans="1:1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35">
      <c r="A15" s="2">
        <v>12</v>
      </c>
      <c r="B15" s="2"/>
      <c r="C15" s="2"/>
      <c r="D15" s="2"/>
      <c r="E15" s="3">
        <v>24000</v>
      </c>
      <c r="F15" s="3">
        <v>7600</v>
      </c>
      <c r="G15" s="2">
        <f>E15*F15</f>
        <v>182400000</v>
      </c>
      <c r="H15" s="3">
        <f>H13-E15</f>
        <v>18000</v>
      </c>
      <c r="I15" s="3">
        <v>7600</v>
      </c>
      <c r="J15" s="2">
        <f>H15*I15</f>
        <v>136800000</v>
      </c>
    </row>
    <row r="16" spans="1:1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2">
        <v>13</v>
      </c>
      <c r="B17" s="3">
        <v>10000</v>
      </c>
      <c r="C17" s="3">
        <v>7800</v>
      </c>
      <c r="D17" s="2">
        <f>B17*C17</f>
        <v>78000000</v>
      </c>
      <c r="E17" s="2"/>
      <c r="F17" s="2"/>
      <c r="G17" s="2"/>
      <c r="H17" s="3">
        <v>18000</v>
      </c>
      <c r="I17" s="3">
        <v>7600</v>
      </c>
      <c r="J17" s="2">
        <v>136800000</v>
      </c>
    </row>
    <row r="18" spans="1:10" x14ac:dyDescent="0.35">
      <c r="A18" s="2"/>
      <c r="B18" s="2"/>
      <c r="C18" s="2"/>
      <c r="D18" s="2"/>
      <c r="E18" s="2"/>
      <c r="F18" s="2"/>
      <c r="G18" s="2"/>
      <c r="H18" s="3">
        <v>10000</v>
      </c>
      <c r="I18" s="3">
        <v>7800</v>
      </c>
      <c r="J18" s="2">
        <v>78000000</v>
      </c>
    </row>
    <row r="19" spans="1:1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2">
        <v>18</v>
      </c>
      <c r="B20" s="2"/>
      <c r="C20" s="2"/>
      <c r="D20" s="2"/>
      <c r="E20" s="3">
        <v>18000</v>
      </c>
      <c r="F20" s="3">
        <v>7600</v>
      </c>
      <c r="G20" s="2">
        <v>136800000</v>
      </c>
      <c r="H20" s="2"/>
      <c r="I20" s="2"/>
      <c r="J20" s="2"/>
    </row>
    <row r="21" spans="1:10" x14ac:dyDescent="0.35">
      <c r="A21" s="2"/>
      <c r="B21" s="2"/>
      <c r="C21" s="2"/>
      <c r="D21" s="2"/>
      <c r="E21" s="3">
        <v>2000</v>
      </c>
      <c r="F21" s="3">
        <v>7800</v>
      </c>
      <c r="G21" s="2">
        <f>E21*F21</f>
        <v>15600000</v>
      </c>
      <c r="H21" s="3">
        <v>8000</v>
      </c>
      <c r="I21" s="3">
        <v>7800</v>
      </c>
      <c r="J21" s="2">
        <f>H21*I21</f>
        <v>62400000</v>
      </c>
    </row>
    <row r="22" spans="1:1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2">
        <v>22</v>
      </c>
      <c r="B23" s="3">
        <v>50000</v>
      </c>
      <c r="C23" s="3">
        <v>8000</v>
      </c>
      <c r="D23" s="2">
        <f>B23*C23</f>
        <v>400000000</v>
      </c>
      <c r="E23" s="2"/>
      <c r="F23" s="2"/>
      <c r="G23" s="2"/>
      <c r="H23" s="3">
        <v>8000</v>
      </c>
      <c r="I23" s="3">
        <v>7800</v>
      </c>
      <c r="J23" s="2">
        <v>62400000</v>
      </c>
    </row>
    <row r="24" spans="1:10" x14ac:dyDescent="0.35">
      <c r="A24" s="2"/>
      <c r="B24" s="2"/>
      <c r="C24" s="2"/>
      <c r="D24" s="2"/>
      <c r="E24" s="2"/>
      <c r="F24" s="2"/>
      <c r="G24" s="2"/>
      <c r="H24" s="3">
        <v>50000</v>
      </c>
      <c r="I24" s="3">
        <v>8000</v>
      </c>
      <c r="J24" s="2">
        <v>400000000</v>
      </c>
    </row>
    <row r="25" spans="1:1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5">
      <c r="A26" s="2">
        <v>28</v>
      </c>
      <c r="B26" s="2"/>
      <c r="C26" s="2"/>
      <c r="D26" s="2"/>
      <c r="E26" s="3">
        <v>8000</v>
      </c>
      <c r="F26" s="3">
        <v>7800</v>
      </c>
      <c r="G26" s="2">
        <v>62400000</v>
      </c>
      <c r="H26" s="2"/>
      <c r="I26" s="2"/>
      <c r="J26" s="2"/>
    </row>
    <row r="27" spans="1:10" x14ac:dyDescent="0.35">
      <c r="A27" s="2"/>
      <c r="B27" s="2"/>
      <c r="C27" s="2"/>
      <c r="D27" s="2"/>
      <c r="E27" s="3">
        <v>22000</v>
      </c>
      <c r="F27" s="3">
        <v>8000</v>
      </c>
      <c r="G27" s="2">
        <f>E27*F27</f>
        <v>176000000</v>
      </c>
      <c r="H27" s="3">
        <f>H24-E27</f>
        <v>28000</v>
      </c>
      <c r="I27" s="3">
        <v>8000</v>
      </c>
      <c r="J27" s="2">
        <f>H27*I27</f>
        <v>224000000</v>
      </c>
    </row>
    <row r="28" spans="1:1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5">
      <c r="A29" s="2">
        <v>30</v>
      </c>
      <c r="B29" s="2"/>
      <c r="C29" s="2"/>
      <c r="D29" s="2"/>
      <c r="E29" s="3">
        <v>22000</v>
      </c>
      <c r="F29" s="3">
        <v>8000</v>
      </c>
      <c r="G29" s="2">
        <f>E29*F29</f>
        <v>176000000</v>
      </c>
      <c r="H29" s="3">
        <f>H27-E29</f>
        <v>6000</v>
      </c>
      <c r="I29" s="3">
        <v>8000</v>
      </c>
      <c r="J29" s="2">
        <f>H29*I29</f>
        <v>48000000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M12" sqref="M12"/>
    </sheetView>
  </sheetViews>
  <sheetFormatPr defaultRowHeight="23.25" x14ac:dyDescent="0.35"/>
  <cols>
    <col min="1" max="1" width="10.85546875" style="1" bestFit="1" customWidth="1"/>
    <col min="2" max="16384" width="9.140625" style="1"/>
  </cols>
  <sheetData>
    <row r="1" spans="1:12" x14ac:dyDescent="0.35">
      <c r="A1" s="1" t="s">
        <v>90</v>
      </c>
    </row>
    <row r="2" spans="1:12" x14ac:dyDescent="0.35">
      <c r="A2" s="5" t="s">
        <v>70</v>
      </c>
      <c r="B2" s="8" t="s">
        <v>71</v>
      </c>
      <c r="C2" s="9"/>
      <c r="D2" s="10"/>
      <c r="E2" s="8" t="s">
        <v>72</v>
      </c>
      <c r="F2" s="9"/>
      <c r="G2" s="10"/>
      <c r="H2" s="8" t="s">
        <v>73</v>
      </c>
      <c r="I2" s="9"/>
      <c r="J2" s="10"/>
      <c r="L2" s="1" t="s">
        <v>91</v>
      </c>
    </row>
    <row r="3" spans="1:12" x14ac:dyDescent="0.35">
      <c r="A3" s="6"/>
      <c r="B3" s="2" t="s">
        <v>82</v>
      </c>
      <c r="C3" s="2" t="s">
        <v>83</v>
      </c>
      <c r="D3" s="2" t="s">
        <v>63</v>
      </c>
      <c r="E3" s="2" t="s">
        <v>87</v>
      </c>
      <c r="F3" s="2" t="s">
        <v>83</v>
      </c>
      <c r="G3" s="2" t="s">
        <v>63</v>
      </c>
      <c r="H3" s="2" t="s">
        <v>82</v>
      </c>
      <c r="I3" s="2" t="s">
        <v>83</v>
      </c>
      <c r="J3" s="2" t="s">
        <v>63</v>
      </c>
      <c r="L3" s="1" t="s">
        <v>92</v>
      </c>
    </row>
    <row r="4" spans="1:12" x14ac:dyDescent="0.35">
      <c r="A4" s="11">
        <v>43344</v>
      </c>
      <c r="B4" s="2"/>
      <c r="C4" s="2"/>
      <c r="D4" s="2"/>
      <c r="E4" s="2"/>
      <c r="F4" s="2"/>
      <c r="G4" s="2"/>
      <c r="H4" s="2"/>
      <c r="I4" s="2"/>
      <c r="J4" s="2"/>
    </row>
    <row r="5" spans="1:12" x14ac:dyDescent="0.35">
      <c r="A5" s="2">
        <v>1</v>
      </c>
      <c r="B5" s="2"/>
      <c r="C5" s="2"/>
      <c r="D5" s="2"/>
      <c r="E5" s="2"/>
      <c r="F5" s="2"/>
      <c r="G5" s="2"/>
      <c r="H5" s="2">
        <v>200</v>
      </c>
      <c r="I5" s="2">
        <v>3.5</v>
      </c>
      <c r="J5" s="2">
        <v>700</v>
      </c>
    </row>
    <row r="6" spans="1:12" x14ac:dyDescent="0.3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2" x14ac:dyDescent="0.35">
      <c r="A7" s="2">
        <v>3</v>
      </c>
      <c r="B7" s="2">
        <v>300</v>
      </c>
      <c r="C7" s="2">
        <v>4</v>
      </c>
      <c r="D7" s="2">
        <v>1200</v>
      </c>
      <c r="E7" s="2"/>
      <c r="F7" s="2"/>
      <c r="G7" s="2"/>
      <c r="H7" s="2">
        <f>H5+B7</f>
        <v>500</v>
      </c>
      <c r="I7" s="2">
        <f>J7/H7</f>
        <v>3.8</v>
      </c>
      <c r="J7" s="2">
        <f>J5+D7</f>
        <v>1900</v>
      </c>
    </row>
    <row r="8" spans="1:12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2" x14ac:dyDescent="0.35">
      <c r="A9" s="2">
        <v>5</v>
      </c>
      <c r="B9" s="2"/>
      <c r="C9" s="2"/>
      <c r="D9" s="2"/>
      <c r="E9" s="2">
        <v>400</v>
      </c>
      <c r="F9" s="2">
        <v>3.8</v>
      </c>
      <c r="G9" s="2">
        <f>E9*F9</f>
        <v>1520</v>
      </c>
      <c r="H9" s="2">
        <f>H7-E9</f>
        <v>100</v>
      </c>
      <c r="I9" s="2">
        <v>3.8</v>
      </c>
      <c r="J9" s="2">
        <f>J7-G9</f>
        <v>380</v>
      </c>
    </row>
    <row r="10" spans="1:12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2" x14ac:dyDescent="0.35">
      <c r="A11" s="2">
        <v>13</v>
      </c>
      <c r="B11" s="2">
        <v>900</v>
      </c>
      <c r="C11" s="2">
        <v>4.3</v>
      </c>
      <c r="D11" s="2">
        <v>3870</v>
      </c>
      <c r="E11" s="2"/>
      <c r="F11" s="2"/>
      <c r="G11" s="2"/>
      <c r="H11" s="2">
        <f>H9+B11</f>
        <v>1000</v>
      </c>
      <c r="I11" s="2">
        <v>4.25</v>
      </c>
      <c r="J11" s="2">
        <f>J9+D11</f>
        <v>4250</v>
      </c>
    </row>
    <row r="12" spans="1:12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2" x14ac:dyDescent="0.35">
      <c r="A13" s="2">
        <v>15</v>
      </c>
      <c r="B13" s="2"/>
      <c r="C13" s="2"/>
      <c r="D13" s="2"/>
      <c r="E13" s="2">
        <v>600</v>
      </c>
      <c r="F13" s="2">
        <v>4.25</v>
      </c>
      <c r="G13" s="2">
        <v>2550</v>
      </c>
      <c r="H13" s="2">
        <f>H11-E13</f>
        <v>400</v>
      </c>
      <c r="I13" s="2">
        <v>4.25</v>
      </c>
      <c r="J13" s="2">
        <f>J11-G13</f>
        <v>1700</v>
      </c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2" x14ac:dyDescent="0.35">
      <c r="A15" s="2">
        <v>23</v>
      </c>
      <c r="B15" s="2">
        <v>600</v>
      </c>
      <c r="C15" s="2">
        <v>3.8</v>
      </c>
      <c r="D15" s="2">
        <v>2280</v>
      </c>
      <c r="E15" s="2"/>
      <c r="F15" s="2"/>
      <c r="G15" s="2"/>
      <c r="H15" s="2">
        <f>H13+B15</f>
        <v>1000</v>
      </c>
      <c r="I15" s="2">
        <v>3.98</v>
      </c>
      <c r="J15" s="2">
        <f>J13+D15</f>
        <v>3980</v>
      </c>
    </row>
    <row r="16" spans="1:12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2">
        <v>25</v>
      </c>
      <c r="B17" s="2"/>
      <c r="C17" s="2"/>
      <c r="D17" s="2"/>
      <c r="E17" s="2">
        <v>600</v>
      </c>
      <c r="F17" s="2">
        <v>3.98</v>
      </c>
      <c r="G17" s="3">
        <v>2388</v>
      </c>
      <c r="H17" s="12">
        <v>400</v>
      </c>
      <c r="I17" s="12">
        <f>J17/H17</f>
        <v>3.98</v>
      </c>
      <c r="J17" s="13">
        <f>J15-G17</f>
        <v>1592</v>
      </c>
    </row>
  </sheetData>
  <mergeCells count="4">
    <mergeCell ref="A2:A3"/>
    <mergeCell ref="B2:D2"/>
    <mergeCell ref="E2:G2"/>
    <mergeCell ref="H2:J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A9" workbookViewId="0">
      <selection activeCell="H20" sqref="H20:J20"/>
    </sheetView>
  </sheetViews>
  <sheetFormatPr defaultRowHeight="23.25" x14ac:dyDescent="0.35"/>
  <cols>
    <col min="1" max="1" width="11.5703125" style="1" bestFit="1" customWidth="1"/>
    <col min="2" max="16384" width="9.140625" style="1"/>
  </cols>
  <sheetData>
    <row r="1" spans="1:11" x14ac:dyDescent="0.35">
      <c r="A1" s="1" t="s">
        <v>93</v>
      </c>
    </row>
    <row r="2" spans="1:11" x14ac:dyDescent="0.35">
      <c r="A2" s="1" t="s">
        <v>94</v>
      </c>
    </row>
    <row r="3" spans="1:11" x14ac:dyDescent="0.35">
      <c r="A3" s="5" t="s">
        <v>70</v>
      </c>
      <c r="B3" s="8" t="s">
        <v>71</v>
      </c>
      <c r="C3" s="9"/>
      <c r="D3" s="10"/>
      <c r="E3" s="8" t="s">
        <v>72</v>
      </c>
      <c r="F3" s="9"/>
      <c r="G3" s="10"/>
      <c r="H3" s="8" t="s">
        <v>73</v>
      </c>
      <c r="I3" s="9"/>
      <c r="J3" s="10"/>
    </row>
    <row r="4" spans="1:11" x14ac:dyDescent="0.35">
      <c r="A4" s="6"/>
      <c r="B4" s="2" t="s">
        <v>82</v>
      </c>
      <c r="C4" s="2" t="s">
        <v>83</v>
      </c>
      <c r="D4" s="2" t="s">
        <v>63</v>
      </c>
      <c r="E4" s="2" t="s">
        <v>82</v>
      </c>
      <c r="F4" s="2" t="s">
        <v>83</v>
      </c>
      <c r="G4" s="2" t="s">
        <v>63</v>
      </c>
      <c r="H4" s="2" t="s">
        <v>82</v>
      </c>
      <c r="I4" s="2" t="s">
        <v>83</v>
      </c>
      <c r="J4" s="2" t="s">
        <v>63</v>
      </c>
    </row>
    <row r="5" spans="1:11" x14ac:dyDescent="0.35">
      <c r="A5" s="2">
        <v>2019</v>
      </c>
      <c r="B5" s="2"/>
      <c r="C5" s="2"/>
      <c r="D5" s="2"/>
      <c r="E5" s="2"/>
      <c r="F5" s="2"/>
      <c r="G5" s="2"/>
      <c r="H5" s="2"/>
      <c r="I5" s="2"/>
      <c r="J5" s="2"/>
    </row>
    <row r="6" spans="1:11" x14ac:dyDescent="0.35">
      <c r="A6" s="11">
        <v>36951</v>
      </c>
      <c r="B6" s="2"/>
      <c r="C6" s="2"/>
      <c r="D6" s="2"/>
      <c r="E6" s="2"/>
      <c r="F6" s="2"/>
      <c r="G6" s="2"/>
      <c r="H6" s="2">
        <v>200</v>
      </c>
      <c r="I6" s="2">
        <v>2</v>
      </c>
      <c r="J6" s="2">
        <v>400</v>
      </c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x14ac:dyDescent="0.35">
      <c r="A8" s="11">
        <v>38412</v>
      </c>
      <c r="B8" s="2">
        <v>100</v>
      </c>
      <c r="C8" s="2">
        <v>2.2000000000000002</v>
      </c>
      <c r="D8" s="2">
        <v>220</v>
      </c>
      <c r="E8" s="2"/>
      <c r="F8" s="2"/>
      <c r="G8" s="2"/>
      <c r="H8" s="2">
        <f>H6+B8</f>
        <v>300</v>
      </c>
      <c r="I8" s="14">
        <f>J8/H8</f>
        <v>2.0666666666666669</v>
      </c>
      <c r="J8" s="2">
        <f>J6+D8</f>
        <v>620</v>
      </c>
    </row>
    <row r="9" spans="1:11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x14ac:dyDescent="0.35">
      <c r="A10" s="11">
        <v>38777</v>
      </c>
      <c r="B10" s="2"/>
      <c r="C10" s="2"/>
      <c r="D10" s="2"/>
      <c r="E10" s="2">
        <v>150</v>
      </c>
      <c r="F10" s="2">
        <v>2.0699999999999998</v>
      </c>
      <c r="G10" s="2">
        <f>E10*F10</f>
        <v>310.5</v>
      </c>
      <c r="H10" s="2">
        <f>H8-E10</f>
        <v>150</v>
      </c>
      <c r="I10" s="2">
        <f>J10/H10</f>
        <v>2.06</v>
      </c>
      <c r="J10" s="2">
        <v>309</v>
      </c>
    </row>
    <row r="11" spans="1:1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5">
      <c r="A12" s="11">
        <v>40238</v>
      </c>
      <c r="B12" s="2">
        <v>150</v>
      </c>
      <c r="C12" s="2">
        <v>2.4</v>
      </c>
      <c r="D12" s="2">
        <f>B12*C12</f>
        <v>360</v>
      </c>
      <c r="E12" s="2"/>
      <c r="F12" s="2"/>
      <c r="G12" s="2"/>
      <c r="H12" s="2">
        <f>H10+B12</f>
        <v>300</v>
      </c>
      <c r="I12" s="2">
        <f>J12/H12</f>
        <v>2.23</v>
      </c>
      <c r="J12" s="2">
        <f>J10+D12</f>
        <v>669</v>
      </c>
    </row>
    <row r="13" spans="1:1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5">
      <c r="A14" s="11">
        <v>40603</v>
      </c>
      <c r="B14" s="2"/>
      <c r="C14" s="2"/>
      <c r="D14" s="2"/>
      <c r="E14" s="2">
        <v>100</v>
      </c>
      <c r="F14" s="2">
        <v>2.23</v>
      </c>
      <c r="G14" s="2">
        <f>E14*F14</f>
        <v>223</v>
      </c>
      <c r="H14" s="2">
        <v>200</v>
      </c>
      <c r="I14" s="2">
        <f>J14/H14</f>
        <v>2.23</v>
      </c>
      <c r="J14" s="2">
        <v>446</v>
      </c>
    </row>
    <row r="15" spans="1:1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5">
      <c r="A16" s="11">
        <v>41334</v>
      </c>
      <c r="B16" s="2"/>
      <c r="C16" s="2"/>
      <c r="D16" s="2"/>
      <c r="E16" s="2">
        <v>10</v>
      </c>
      <c r="F16" s="2">
        <v>2.23</v>
      </c>
      <c r="G16" s="2">
        <v>22.3</v>
      </c>
      <c r="H16" s="2">
        <v>190</v>
      </c>
      <c r="I16" s="2">
        <f>J16/H16</f>
        <v>2.23</v>
      </c>
      <c r="J16" s="2">
        <v>423.7</v>
      </c>
      <c r="K16" s="1" t="s">
        <v>95</v>
      </c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1" t="s">
        <v>96</v>
      </c>
    </row>
    <row r="18" spans="1:11" x14ac:dyDescent="0.35">
      <c r="A18" s="11">
        <v>43891</v>
      </c>
      <c r="B18" s="2">
        <v>180</v>
      </c>
      <c r="C18" s="2">
        <v>2.6</v>
      </c>
      <c r="D18" s="2">
        <f>B18*C18</f>
        <v>468</v>
      </c>
      <c r="E18" s="2"/>
      <c r="F18" s="2"/>
      <c r="G18" s="2"/>
      <c r="H18" s="2">
        <f>H16+B18</f>
        <v>370</v>
      </c>
      <c r="I18" s="2">
        <v>2.411</v>
      </c>
      <c r="J18" s="2">
        <f>J16+D18</f>
        <v>891.7</v>
      </c>
    </row>
    <row r="19" spans="1:1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1" x14ac:dyDescent="0.35">
      <c r="A20" s="11">
        <v>44256</v>
      </c>
      <c r="B20" s="2"/>
      <c r="C20" s="2"/>
      <c r="D20" s="2"/>
      <c r="E20" s="2">
        <v>200</v>
      </c>
      <c r="F20" s="2">
        <v>2.41</v>
      </c>
      <c r="G20" s="2">
        <v>482</v>
      </c>
      <c r="H20" s="12">
        <v>170</v>
      </c>
      <c r="I20" s="12">
        <v>2.4119999999999999</v>
      </c>
      <c r="J20" s="12">
        <v>410</v>
      </c>
    </row>
  </sheetData>
  <mergeCells count="4">
    <mergeCell ref="A3:A4"/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FORMAT</vt:lpstr>
      <vt:lpstr>COST OF PURCHASES </vt:lpstr>
      <vt:lpstr>COST OF CONVERSION</vt:lpstr>
      <vt:lpstr>NRV &amp; COST</vt:lpstr>
      <vt:lpstr>SUM NO 1</vt:lpstr>
      <vt:lpstr>SUM NO 2</vt:lpstr>
      <vt:lpstr>SUM NO 3</vt:lpstr>
      <vt:lpstr>SUM NO 4</vt:lpstr>
      <vt:lpstr>SUM NO 5</vt:lpstr>
      <vt:lpstr>SUM NO 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2021-10-18T02:25:49Z</dcterms:modified>
</cp:coreProperties>
</file>